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8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Council'!$A$85</definedName>
    <definedName name="Financial_Position_at_2">'Parish Council'!$A$85</definedName>
    <definedName name="Payments_since" localSheetId="1">'Parish Council'!$A$12</definedName>
    <definedName name="Payments_since">'Parish Council'!$A$12</definedName>
    <definedName name="_xlnm.Print_Area" localSheetId="0">'Parish Council'!$A$1:$H$104</definedName>
    <definedName name="Receipts_since" localSheetId="1">'Parish Council'!$A$71</definedName>
    <definedName name="Receipts_since">'Parish Council'!$A$71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87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71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<sst xmlns="http://schemas.openxmlformats.org/spreadsheetml/2006/main" count="152" uniqueCount="83">
  <si>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</si>
  <si>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</si>
  <si>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</si>
  <si>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</si>
  <si>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</si>
  <si>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</si>
  <si>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</si>
  <si>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</si>
  <si>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</si>
  <si>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</si>
  <si>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</si>
  <si>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</si>
  <si>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</si>
  <si>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</si>
  <si>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</si>
  <si>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</si>
  <si>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</si>
  <si>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</si>
  <si>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D Batchelor</t>
  </si>
  <si>
    <t>HMRC</t>
  </si>
  <si>
    <t>Cultivation Ltd</t>
  </si>
  <si>
    <t>Woburn Sands Town Council</t>
  </si>
  <si>
    <t>Payments since 1 April 2019</t>
  </si>
  <si>
    <t>Receipts since 1 April 2019</t>
  </si>
  <si>
    <t>E.on</t>
  </si>
  <si>
    <t>SLCC</t>
  </si>
  <si>
    <t>S Smith</t>
  </si>
  <si>
    <t>BATPC</t>
  </si>
  <si>
    <t>The Print Cellar</t>
  </si>
  <si>
    <t>PMG Landscapes</t>
  </si>
  <si>
    <t>chq 1061</t>
  </si>
  <si>
    <t>chq 1072</t>
  </si>
  <si>
    <t>CPRE</t>
  </si>
  <si>
    <t>RM Carrington &amp; Son Ltd</t>
  </si>
  <si>
    <t>Financial Position as at 1 April 2020</t>
  </si>
  <si>
    <t>Payments since 1 April 2020</t>
  </si>
  <si>
    <t>Membership Fees 2020/21</t>
  </si>
  <si>
    <t>COVID19 Leaflets &amp; stickers</t>
  </si>
  <si>
    <t>Affiliation fees 2020/21</t>
  </si>
  <si>
    <t>Clerk's Salary April</t>
  </si>
  <si>
    <t>Defibrillator cabinet  (Safelincs)</t>
  </si>
  <si>
    <t>Wix.com domain &amp; website hosting 2 years</t>
  </si>
  <si>
    <t>Street lighting electricity 1/4/19 - 31/3/2020</t>
  </si>
  <si>
    <t>COVID19 information leaflets x300</t>
  </si>
  <si>
    <t>Clerk's Salary May</t>
  </si>
  <si>
    <t>Present AS leaving gift Chairman's Allowance</t>
  </si>
  <si>
    <t>Clerk's PAYE April - June</t>
  </si>
  <si>
    <t>Clerk's Allowance April - June &amp; Office expenses</t>
  </si>
  <si>
    <t>Forde &amp; McHugh</t>
  </si>
  <si>
    <t>Street lighting maintenance 1/4/19-31/3/2020</t>
  </si>
  <si>
    <t>Jubilee Gardens maintenance May</t>
  </si>
  <si>
    <t>Work to Sandy Lane light (RM Carrington)</t>
  </si>
  <si>
    <t>Printing of Summer newsletter x 400</t>
  </si>
  <si>
    <t>Halifax PLC</t>
  </si>
  <si>
    <t>PMG Landscpapes - replacement chq 1099 26/2/20</t>
  </si>
  <si>
    <t>Postage costs - return defib case</t>
  </si>
  <si>
    <t>Ward Cllr grant - defibrillator cabinet</t>
  </si>
  <si>
    <t>Came &amp; Company</t>
  </si>
  <si>
    <t>Clerk's Salary June</t>
  </si>
  <si>
    <t>Clerk's Salary July</t>
  </si>
  <si>
    <t>Insurance 20/21 (2nd of 3 year deal)</t>
  </si>
  <si>
    <t>Chq replaced</t>
  </si>
  <si>
    <t>Brass Plaque for PW Bench - TrophyToo</t>
  </si>
  <si>
    <t>Clerk's PAYE July - Sept</t>
  </si>
  <si>
    <t>Clerk's Allowance July - Sept &amp; Office expenses</t>
  </si>
  <si>
    <t>Clerk's Salary August &amp; Sept + backdated COL increase to 1/4/2020</t>
  </si>
  <si>
    <t>Jubilee Gardens maintenance August</t>
  </si>
  <si>
    <t>St Michaels Church</t>
  </si>
  <si>
    <t>One off donation re: Covid hardship</t>
  </si>
  <si>
    <t>Poors Coal Charity</t>
  </si>
  <si>
    <t>Clerk's Salary - November</t>
  </si>
  <si>
    <t>Donation</t>
  </si>
  <si>
    <t>Reconcilliation to statements 531 &amp; 488</t>
  </si>
  <si>
    <t>Financial Position at 4 December 2020</t>
  </si>
  <si>
    <t>Clerk's Salary - October</t>
  </si>
  <si>
    <t>George Wells Foundation</t>
  </si>
  <si>
    <t>Swallowfield Lower School PTFA</t>
  </si>
  <si>
    <t>Fulbroom Middle School PTA</t>
  </si>
  <si>
    <t>Woburn Sands Town Council (library)</t>
  </si>
  <si>
    <t>Chq cancelled   £120</t>
  </si>
  <si>
    <t>Chq cancelled  £35.46</t>
  </si>
  <si>
    <t>Replacement Cheque for 1095 26/2020 out of date  £35.46</t>
  </si>
  <si>
    <t>Chq cancelled £120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</si>
</sst>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4" fontId="1" fillId="35" borderId="0" xfId="0" applyNumberFormat="1" applyFont="1" applyFill="1" applyAlignment="1">
      <alignment horizontal="right" vertical="center"/>
    </xf>
    <xf numFmtId="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172" fontId="0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70" zoomScaleNormal="70" zoomScalePageLayoutView="0" workbookViewId="0" topLeftCell="A1">
      <selection activeCell="H95" sqref="H95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6.332031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5"/>
      <c r="C1" s="55"/>
      <c r="D1" s="56" t="s">
        <v>8</v>
      </c>
      <c r="E1" s="57"/>
      <c r="F1" s="58"/>
      <c r="G1" s="58"/>
    </row>
    <row r="2" spans="2:7" ht="15.75">
      <c r="B2" s="55"/>
      <c r="C2" s="55"/>
      <c r="D2" s="63">
        <v>44223</v>
      </c>
      <c r="E2" s="57"/>
      <c r="F2" s="58"/>
      <c r="G2" s="58"/>
    </row>
    <row r="3" spans="2:7" ht="15.75">
      <c r="B3" s="55"/>
      <c r="C3" s="55"/>
      <c r="D3" s="56" t="s">
        <v>9</v>
      </c>
      <c r="E3" s="57"/>
      <c r="F3" s="58"/>
      <c r="G3" s="58"/>
    </row>
    <row r="4" ht="12.75"/>
    <row r="5" ht="15">
      <c r="H5" s="50"/>
    </row>
    <row r="6" ht="12.75"/>
    <row r="7" spans="1:7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</row>
    <row r="8" spans="1:7" ht="12.75">
      <c r="A8" s="1"/>
      <c r="C8" s="1"/>
      <c r="D8" s="3" t="s">
        <v>4</v>
      </c>
      <c r="E8" s="7" t="s">
        <v>4</v>
      </c>
      <c r="F8" s="3"/>
      <c r="G8" s="3" t="s">
        <v>4</v>
      </c>
    </row>
    <row r="9" spans="1:12" s="1" customFormat="1" ht="12.75">
      <c r="A9" s="1" t="s">
        <v>34</v>
      </c>
      <c r="D9" s="5">
        <v>500</v>
      </c>
      <c r="E9" s="8">
        <v>10752.21</v>
      </c>
      <c r="F9" s="3"/>
      <c r="G9" s="3">
        <f>D9+E9</f>
        <v>11252.21</v>
      </c>
      <c r="H9" s="34"/>
      <c r="I9" s="5"/>
      <c r="L9" s="8"/>
    </row>
    <row r="10" spans="1:7" ht="12.75">
      <c r="A10" s="1"/>
      <c r="C10" s="1"/>
      <c r="D10" s="3"/>
      <c r="E10" s="7"/>
      <c r="F10" s="3"/>
      <c r="G10" s="3"/>
    </row>
    <row r="11" spans="1:7" ht="12.75">
      <c r="A11" s="1"/>
      <c r="C11" s="1"/>
      <c r="D11" s="3"/>
      <c r="E11" s="7"/>
      <c r="F11" s="3"/>
      <c r="G11" s="3"/>
    </row>
    <row r="12" spans="1:8" ht="12.75">
      <c r="A12" s="1" t="s">
        <v>35</v>
      </c>
      <c r="C12" s="1"/>
      <c r="D12" s="37"/>
      <c r="E12" s="7"/>
      <c r="F12" s="3"/>
      <c r="G12" s="3"/>
      <c r="H12" s="16" t="s">
        <v>10</v>
      </c>
    </row>
    <row r="13" spans="1:8" ht="12.75">
      <c r="A13" s="51"/>
      <c r="B13" s="46"/>
      <c r="C13" s="46"/>
      <c r="D13" s="49"/>
      <c r="E13" s="42"/>
      <c r="F13" s="43"/>
      <c r="G13" s="43"/>
      <c r="H13" s="40"/>
    </row>
    <row r="14" spans="1:13" ht="12.75">
      <c r="A14" s="51">
        <v>43950</v>
      </c>
      <c r="B14" s="46" t="s">
        <v>28</v>
      </c>
      <c r="C14" s="46"/>
      <c r="D14" s="53">
        <v>21</v>
      </c>
      <c r="E14" s="42"/>
      <c r="F14" s="43"/>
      <c r="G14" s="43"/>
      <c r="H14" s="40" t="s">
        <v>43</v>
      </c>
      <c r="J14" s="12"/>
      <c r="M14" s="52"/>
    </row>
    <row r="15" spans="1:11" ht="25.5">
      <c r="A15" s="51">
        <v>43950</v>
      </c>
      <c r="B15" s="46" t="s">
        <v>24</v>
      </c>
      <c r="C15" s="46"/>
      <c r="D15" s="53">
        <v>883.49</v>
      </c>
      <c r="E15" s="42"/>
      <c r="F15" s="43"/>
      <c r="G15" s="43"/>
      <c r="H15" s="40" t="s">
        <v>42</v>
      </c>
      <c r="J15" s="46"/>
      <c r="K15" s="52"/>
    </row>
    <row r="16" spans="1:10" ht="12.75">
      <c r="A16" s="51">
        <v>43950</v>
      </c>
      <c r="B16" s="47" t="s">
        <v>18</v>
      </c>
      <c r="C16" s="46"/>
      <c r="D16" s="48">
        <v>132</v>
      </c>
      <c r="E16" s="42"/>
      <c r="F16" s="43"/>
      <c r="G16" s="43"/>
      <c r="H16" s="40" t="s">
        <v>39</v>
      </c>
      <c r="J16" s="46"/>
    </row>
    <row r="17" spans="1:10" ht="12.75">
      <c r="A17" s="51">
        <v>43950</v>
      </c>
      <c r="B17" s="47" t="s">
        <v>26</v>
      </c>
      <c r="C17" s="46"/>
      <c r="D17" s="48">
        <v>429</v>
      </c>
      <c r="E17" s="42"/>
      <c r="F17" s="43"/>
      <c r="G17" s="43"/>
      <c r="H17" s="40" t="s">
        <v>40</v>
      </c>
      <c r="J17" s="46"/>
    </row>
    <row r="18" spans="1:10" ht="25.5">
      <c r="A18" s="51">
        <v>43950</v>
      </c>
      <c r="B18" s="47" t="s">
        <v>18</v>
      </c>
      <c r="C18" s="46"/>
      <c r="D18" s="48">
        <v>138.46</v>
      </c>
      <c r="E18" s="42"/>
      <c r="F18" s="43"/>
      <c r="G18" s="43"/>
      <c r="H18" s="40" t="s">
        <v>41</v>
      </c>
      <c r="J18" s="46"/>
    </row>
    <row r="19" spans="1:10" ht="12.75">
      <c r="A19" s="51">
        <v>43950</v>
      </c>
      <c r="B19" s="47" t="s">
        <v>27</v>
      </c>
      <c r="C19" s="46"/>
      <c r="D19" s="48">
        <v>145</v>
      </c>
      <c r="E19" s="42"/>
      <c r="F19" s="43"/>
      <c r="G19" s="43"/>
      <c r="H19" s="40" t="s">
        <v>38</v>
      </c>
      <c r="J19" s="46"/>
    </row>
    <row r="20" spans="1:10" ht="12.75">
      <c r="A20" s="51">
        <v>43950</v>
      </c>
      <c r="B20" s="47" t="s">
        <v>25</v>
      </c>
      <c r="C20" s="46"/>
      <c r="D20" s="48">
        <v>65</v>
      </c>
      <c r="E20" s="42"/>
      <c r="F20" s="43"/>
      <c r="G20" s="43"/>
      <c r="H20" s="40" t="s">
        <v>36</v>
      </c>
      <c r="J20" s="46"/>
    </row>
    <row r="21" spans="1:10" ht="12.75">
      <c r="A21" s="51">
        <v>43950</v>
      </c>
      <c r="B21" s="47" t="s">
        <v>21</v>
      </c>
      <c r="C21" s="46"/>
      <c r="D21" s="48">
        <v>73.99</v>
      </c>
      <c r="E21" s="42"/>
      <c r="F21" s="43"/>
      <c r="G21" s="43"/>
      <c r="H21" s="40" t="s">
        <v>37</v>
      </c>
      <c r="J21" s="46"/>
    </row>
    <row r="22" spans="1:10" ht="12.75" customHeight="1">
      <c r="A22" s="51">
        <v>44006</v>
      </c>
      <c r="B22" s="47" t="s">
        <v>18</v>
      </c>
      <c r="C22" s="46"/>
      <c r="D22" s="48">
        <v>132</v>
      </c>
      <c r="E22" s="42"/>
      <c r="F22" s="43"/>
      <c r="G22" s="43"/>
      <c r="H22" s="40" t="s">
        <v>44</v>
      </c>
      <c r="J22" s="46"/>
    </row>
    <row r="23" spans="1:11" ht="12.75" customHeight="1">
      <c r="A23" s="51">
        <v>44006</v>
      </c>
      <c r="B23" s="47" t="s">
        <v>26</v>
      </c>
      <c r="C23" s="46"/>
      <c r="D23" s="48">
        <v>30</v>
      </c>
      <c r="E23" s="42"/>
      <c r="F23" s="43"/>
      <c r="G23" s="43"/>
      <c r="H23" s="40" t="s">
        <v>45</v>
      </c>
      <c r="J23" s="46"/>
      <c r="K23" s="52"/>
    </row>
    <row r="24" spans="1:11" ht="12.75">
      <c r="A24" s="51">
        <v>44006</v>
      </c>
      <c r="B24" s="47" t="s">
        <v>19</v>
      </c>
      <c r="C24" s="46"/>
      <c r="D24" s="48">
        <v>99</v>
      </c>
      <c r="E24" s="42"/>
      <c r="F24" s="43"/>
      <c r="G24" s="43"/>
      <c r="H24" s="40" t="s">
        <v>46</v>
      </c>
      <c r="J24" s="46"/>
      <c r="K24" s="52"/>
    </row>
    <row r="25" spans="1:11" ht="12.75" customHeight="1">
      <c r="A25" s="51">
        <v>44006</v>
      </c>
      <c r="B25" s="47" t="s">
        <v>18</v>
      </c>
      <c r="C25" s="46"/>
      <c r="D25" s="48">
        <v>77.82</v>
      </c>
      <c r="E25" s="42"/>
      <c r="F25" s="43"/>
      <c r="G25" s="43"/>
      <c r="H25" s="40" t="s">
        <v>47</v>
      </c>
      <c r="J25" s="46"/>
      <c r="K25" s="52"/>
    </row>
    <row r="26" spans="1:11" ht="12.75" customHeight="1">
      <c r="A26" s="51">
        <v>44006</v>
      </c>
      <c r="B26" s="47" t="s">
        <v>48</v>
      </c>
      <c r="C26" s="46"/>
      <c r="D26" s="48">
        <v>355.44</v>
      </c>
      <c r="E26" s="42"/>
      <c r="F26" s="43"/>
      <c r="G26" s="43"/>
      <c r="H26" s="40" t="s">
        <v>49</v>
      </c>
      <c r="J26" s="46"/>
      <c r="K26" s="52"/>
    </row>
    <row r="27" spans="1:11" ht="12.75">
      <c r="A27" s="51">
        <v>44006</v>
      </c>
      <c r="B27" s="47" t="s">
        <v>20</v>
      </c>
      <c r="C27" s="46"/>
      <c r="D27" s="48">
        <v>27</v>
      </c>
      <c r="E27" s="42"/>
      <c r="F27" s="43"/>
      <c r="G27" s="43"/>
      <c r="H27" s="40" t="s">
        <v>50</v>
      </c>
      <c r="J27" s="46"/>
      <c r="K27" s="52"/>
    </row>
    <row r="28" spans="1:11" ht="25.5">
      <c r="A28" s="51">
        <v>44006</v>
      </c>
      <c r="B28" s="47" t="s">
        <v>26</v>
      </c>
      <c r="C28" s="46"/>
      <c r="D28" s="48">
        <v>54</v>
      </c>
      <c r="E28" s="42"/>
      <c r="F28" s="43"/>
      <c r="G28" s="43"/>
      <c r="H28" s="40" t="s">
        <v>51</v>
      </c>
      <c r="J28" s="46"/>
      <c r="K28" s="52"/>
    </row>
    <row r="29" spans="1:11" ht="12.75">
      <c r="A29" s="51">
        <v>44006</v>
      </c>
      <c r="B29" s="47" t="s">
        <v>28</v>
      </c>
      <c r="C29" s="46"/>
      <c r="D29" s="48">
        <v>119</v>
      </c>
      <c r="E29" s="42"/>
      <c r="F29" s="43"/>
      <c r="G29" s="43"/>
      <c r="H29" s="40" t="s">
        <v>52</v>
      </c>
      <c r="J29" s="46"/>
      <c r="K29" s="52"/>
    </row>
    <row r="30" spans="1:11" ht="12.75" customHeight="1">
      <c r="A30" s="51">
        <v>44006</v>
      </c>
      <c r="B30" s="47" t="s">
        <v>53</v>
      </c>
      <c r="C30" s="46"/>
      <c r="D30" s="48">
        <v>144</v>
      </c>
      <c r="E30" s="42"/>
      <c r="F30" s="43"/>
      <c r="G30" s="43"/>
      <c r="H30" s="40" t="s">
        <v>54</v>
      </c>
      <c r="J30" s="46"/>
      <c r="K30" s="52"/>
    </row>
    <row r="31" spans="1:11" ht="12.75">
      <c r="A31" s="51">
        <v>44006</v>
      </c>
      <c r="B31" s="47" t="s">
        <v>26</v>
      </c>
      <c r="C31" s="46"/>
      <c r="D31" s="48">
        <v>36.96</v>
      </c>
      <c r="E31" s="42"/>
      <c r="F31" s="43"/>
      <c r="G31" s="43"/>
      <c r="H31" s="40" t="s">
        <v>55</v>
      </c>
      <c r="J31" s="46"/>
      <c r="K31" s="52"/>
    </row>
    <row r="32" spans="1:11" ht="12.75">
      <c r="A32" s="51">
        <v>44034</v>
      </c>
      <c r="B32" s="47" t="s">
        <v>18</v>
      </c>
      <c r="C32" s="46"/>
      <c r="D32" s="48">
        <v>132</v>
      </c>
      <c r="E32" s="42"/>
      <c r="F32" s="43"/>
      <c r="G32" s="43"/>
      <c r="H32" s="40" t="s">
        <v>58</v>
      </c>
      <c r="J32" s="46"/>
      <c r="K32" s="52"/>
    </row>
    <row r="33" spans="1:11" ht="12.75">
      <c r="A33" s="51">
        <v>44034</v>
      </c>
      <c r="B33" s="47" t="s">
        <v>18</v>
      </c>
      <c r="C33" s="46"/>
      <c r="D33" s="48">
        <v>132</v>
      </c>
      <c r="E33" s="42"/>
      <c r="F33" s="43"/>
      <c r="G33" s="43"/>
      <c r="H33" s="40" t="s">
        <v>59</v>
      </c>
      <c r="J33" s="46"/>
      <c r="K33" s="52"/>
    </row>
    <row r="34" spans="1:11" ht="12.75">
      <c r="A34" s="51">
        <v>44034</v>
      </c>
      <c r="B34" s="47" t="s">
        <v>57</v>
      </c>
      <c r="C34" s="46"/>
      <c r="D34" s="48">
        <v>349.94</v>
      </c>
      <c r="E34" s="42"/>
      <c r="F34" s="43"/>
      <c r="G34" s="43"/>
      <c r="H34" s="40" t="s">
        <v>60</v>
      </c>
      <c r="J34" s="46"/>
      <c r="K34" s="52"/>
    </row>
    <row r="35" spans="1:11" ht="12.75">
      <c r="A35" s="51">
        <v>44104</v>
      </c>
      <c r="B35" s="47" t="s">
        <v>26</v>
      </c>
      <c r="C35" s="46"/>
      <c r="D35" s="48">
        <v>55</v>
      </c>
      <c r="E35" s="42"/>
      <c r="F35" s="43"/>
      <c r="G35" s="43"/>
      <c r="H35" s="40" t="s">
        <v>62</v>
      </c>
      <c r="J35" s="46"/>
      <c r="K35" s="52"/>
    </row>
    <row r="36" spans="1:11" ht="12.75">
      <c r="A36" s="51">
        <v>44104</v>
      </c>
      <c r="B36" s="47" t="s">
        <v>19</v>
      </c>
      <c r="C36" s="46"/>
      <c r="D36" s="48">
        <v>104.4</v>
      </c>
      <c r="E36" s="42"/>
      <c r="F36" s="43"/>
      <c r="G36" s="43"/>
      <c r="H36" s="40" t="s">
        <v>63</v>
      </c>
      <c r="J36" s="46"/>
      <c r="K36" s="52"/>
    </row>
    <row r="37" spans="1:11" ht="12.75" customHeight="1">
      <c r="A37" s="51">
        <v>44104</v>
      </c>
      <c r="B37" s="47" t="s">
        <v>18</v>
      </c>
      <c r="C37" s="46"/>
      <c r="D37" s="48">
        <v>71.09</v>
      </c>
      <c r="E37" s="42"/>
      <c r="F37" s="43"/>
      <c r="G37" s="43"/>
      <c r="H37" s="40" t="s">
        <v>64</v>
      </c>
      <c r="J37" s="46"/>
      <c r="K37" s="52"/>
    </row>
    <row r="38" spans="1:11" ht="12.75" customHeight="1">
      <c r="A38" s="51">
        <v>44104</v>
      </c>
      <c r="B38" s="47" t="s">
        <v>26</v>
      </c>
      <c r="C38" s="46"/>
      <c r="D38" s="48">
        <v>0</v>
      </c>
      <c r="E38" s="42"/>
      <c r="F38" s="43"/>
      <c r="G38" s="43"/>
      <c r="H38" s="40" t="s">
        <v>81</v>
      </c>
      <c r="J38" s="46"/>
      <c r="K38" s="52"/>
    </row>
    <row r="39" spans="1:11" ht="12.75" customHeight="1">
      <c r="A39" s="51">
        <v>44104</v>
      </c>
      <c r="B39" s="47" t="s">
        <v>18</v>
      </c>
      <c r="C39" s="46"/>
      <c r="D39" s="48">
        <v>285.6</v>
      </c>
      <c r="E39" s="42"/>
      <c r="F39" s="43"/>
      <c r="G39" s="43"/>
      <c r="H39" s="40" t="s">
        <v>65</v>
      </c>
      <c r="J39" s="46"/>
      <c r="K39" s="52"/>
    </row>
    <row r="40" spans="1:11" ht="12.75">
      <c r="A40" s="51">
        <v>44104</v>
      </c>
      <c r="B40" s="47" t="s">
        <v>20</v>
      </c>
      <c r="C40" s="46"/>
      <c r="D40" s="48">
        <v>18</v>
      </c>
      <c r="E40" s="42"/>
      <c r="F40" s="43"/>
      <c r="G40" s="43"/>
      <c r="H40" s="40" t="s">
        <v>66</v>
      </c>
      <c r="J40" s="46"/>
      <c r="K40" s="52"/>
    </row>
    <row r="41" spans="1:11" ht="12.75">
      <c r="A41" s="51">
        <v>44104</v>
      </c>
      <c r="B41" s="47" t="s">
        <v>67</v>
      </c>
      <c r="C41" s="46"/>
      <c r="D41" s="48">
        <v>200</v>
      </c>
      <c r="E41" s="42"/>
      <c r="F41" s="43"/>
      <c r="G41" s="43"/>
      <c r="H41" s="40" t="s">
        <v>68</v>
      </c>
      <c r="J41" s="46"/>
      <c r="K41" s="52"/>
    </row>
    <row r="42" spans="1:11" ht="12.75">
      <c r="A42" s="51">
        <v>44133</v>
      </c>
      <c r="B42" s="47" t="s">
        <v>18</v>
      </c>
      <c r="C42" s="46"/>
      <c r="D42" s="48">
        <v>138.36</v>
      </c>
      <c r="E42" s="42"/>
      <c r="F42" s="43"/>
      <c r="G42" s="43"/>
      <c r="H42" s="40" t="s">
        <v>74</v>
      </c>
      <c r="J42" s="46"/>
      <c r="K42" s="52"/>
    </row>
    <row r="43" spans="1:11" ht="12.75">
      <c r="A43" s="51">
        <v>44133</v>
      </c>
      <c r="B43" s="47" t="s">
        <v>69</v>
      </c>
      <c r="C43" s="46"/>
      <c r="D43" s="48">
        <v>100</v>
      </c>
      <c r="E43" s="42"/>
      <c r="F43" s="43"/>
      <c r="G43" s="43"/>
      <c r="H43" s="40" t="s">
        <v>71</v>
      </c>
      <c r="J43" s="46"/>
      <c r="K43" s="52"/>
    </row>
    <row r="44" spans="1:11" ht="12.75">
      <c r="A44" s="51">
        <v>44160</v>
      </c>
      <c r="B44" s="47" t="s">
        <v>18</v>
      </c>
      <c r="C44" s="46"/>
      <c r="D44" s="48">
        <v>138.54</v>
      </c>
      <c r="E44" s="42"/>
      <c r="F44" s="43"/>
      <c r="G44" s="43"/>
      <c r="H44" s="40" t="s">
        <v>70</v>
      </c>
      <c r="J44" s="46"/>
      <c r="K44" s="52"/>
    </row>
    <row r="45" spans="1:11" ht="12.75">
      <c r="A45" s="51">
        <v>44160</v>
      </c>
      <c r="B45" s="47" t="s">
        <v>67</v>
      </c>
      <c r="C45" s="46"/>
      <c r="D45" s="48">
        <v>300</v>
      </c>
      <c r="E45" s="42"/>
      <c r="F45" s="43"/>
      <c r="G45" s="43"/>
      <c r="H45" s="40" t="s">
        <v>71</v>
      </c>
      <c r="J45" s="46"/>
      <c r="K45" s="52"/>
    </row>
    <row r="46" spans="1:11" ht="12.75">
      <c r="A46" s="51">
        <v>44160</v>
      </c>
      <c r="B46" s="47" t="s">
        <v>75</v>
      </c>
      <c r="C46" s="46"/>
      <c r="D46" s="48">
        <v>300</v>
      </c>
      <c r="E46" s="42"/>
      <c r="F46" s="43"/>
      <c r="G46" s="43"/>
      <c r="H46" s="40" t="s">
        <v>71</v>
      </c>
      <c r="J46" s="46"/>
      <c r="K46" s="52"/>
    </row>
    <row r="47" spans="1:11" ht="12.75">
      <c r="A47" s="51">
        <v>44160</v>
      </c>
      <c r="B47" s="47" t="s">
        <v>76</v>
      </c>
      <c r="C47" s="46"/>
      <c r="D47" s="48">
        <v>300</v>
      </c>
      <c r="E47" s="42"/>
      <c r="F47" s="43"/>
      <c r="G47" s="43"/>
      <c r="H47" s="40" t="s">
        <v>71</v>
      </c>
      <c r="J47" s="46"/>
      <c r="K47" s="52"/>
    </row>
    <row r="48" spans="1:11" ht="12.75">
      <c r="A48" s="51">
        <v>44160</v>
      </c>
      <c r="B48" s="47" t="s">
        <v>77</v>
      </c>
      <c r="C48" s="46"/>
      <c r="D48" s="48">
        <v>300</v>
      </c>
      <c r="E48" s="42"/>
      <c r="F48" s="43"/>
      <c r="G48" s="43"/>
      <c r="H48" s="40" t="s">
        <v>71</v>
      </c>
      <c r="J48" s="46"/>
      <c r="K48" s="52"/>
    </row>
    <row r="49" spans="1:11" ht="12.75">
      <c r="A49" s="51">
        <v>44160</v>
      </c>
      <c r="B49" s="47" t="s">
        <v>78</v>
      </c>
      <c r="C49" s="46"/>
      <c r="D49" s="48">
        <v>600</v>
      </c>
      <c r="E49" s="42"/>
      <c r="F49" s="43"/>
      <c r="G49" s="43"/>
      <c r="H49" s="40" t="s">
        <v>71</v>
      </c>
      <c r="J49" s="46"/>
      <c r="K49" s="52"/>
    </row>
    <row r="50" spans="1:11" ht="12.75">
      <c r="A50" s="51"/>
      <c r="B50" s="47"/>
      <c r="C50" s="46"/>
      <c r="D50" s="48"/>
      <c r="E50" s="42"/>
      <c r="F50" s="43"/>
      <c r="G50" s="43"/>
      <c r="H50" s="40"/>
      <c r="J50" s="46"/>
      <c r="K50" s="52"/>
    </row>
    <row r="51" spans="1:8" ht="12.75">
      <c r="A51" s="1" t="s">
        <v>22</v>
      </c>
      <c r="B51" s="33"/>
      <c r="C51" s="19"/>
      <c r="D51" s="39"/>
      <c r="E51" s="42"/>
      <c r="F51" s="43"/>
      <c r="G51" s="43"/>
      <c r="H51" s="44"/>
    </row>
    <row r="52" spans="1:8" ht="12.75">
      <c r="A52" s="33"/>
      <c r="B52" s="45"/>
      <c r="C52" s="19"/>
      <c r="D52" s="60"/>
      <c r="E52" s="42"/>
      <c r="F52" s="43"/>
      <c r="G52" s="43"/>
      <c r="H52" s="44"/>
    </row>
    <row r="53" spans="1:11" ht="12.75">
      <c r="A53" s="47">
        <v>43551</v>
      </c>
      <c r="B53" s="47" t="s">
        <v>19</v>
      </c>
      <c r="C53" s="46"/>
      <c r="D53" s="64">
        <v>91</v>
      </c>
      <c r="F53" s="43"/>
      <c r="G53" s="43"/>
      <c r="H53" s="10"/>
      <c r="K53" s="52"/>
    </row>
    <row r="54" spans="1:8" ht="12.75">
      <c r="A54" s="47">
        <v>43739</v>
      </c>
      <c r="B54" s="47" t="s">
        <v>19</v>
      </c>
      <c r="C54" s="46"/>
      <c r="D54" s="64">
        <v>99</v>
      </c>
      <c r="F54" s="43"/>
      <c r="G54" s="43"/>
      <c r="H54" s="40" t="s">
        <v>30</v>
      </c>
    </row>
    <row r="55" spans="1:8" ht="12.75">
      <c r="A55" s="47">
        <v>43739</v>
      </c>
      <c r="B55" s="47" t="s">
        <v>19</v>
      </c>
      <c r="C55" s="46"/>
      <c r="D55" s="48">
        <v>99</v>
      </c>
      <c r="F55" s="43"/>
      <c r="G55" s="43"/>
      <c r="H55" s="40" t="s">
        <v>31</v>
      </c>
    </row>
    <row r="56" spans="1:8" ht="12.75">
      <c r="A56" s="41">
        <v>43859</v>
      </c>
      <c r="B56" s="47" t="s">
        <v>18</v>
      </c>
      <c r="D56" s="65">
        <v>132</v>
      </c>
      <c r="E56" s="10"/>
      <c r="F56" s="10"/>
      <c r="G56" s="10"/>
      <c r="H56" s="10"/>
    </row>
    <row r="57" spans="1:8" ht="12.75">
      <c r="A57" s="51">
        <v>43887</v>
      </c>
      <c r="B57" s="47" t="s">
        <v>32</v>
      </c>
      <c r="C57" s="46"/>
      <c r="D57" s="39">
        <v>49</v>
      </c>
      <c r="F57" s="43"/>
      <c r="G57" s="43"/>
      <c r="H57" s="40"/>
    </row>
    <row r="58" spans="1:8" ht="12.75">
      <c r="A58" s="51">
        <v>43887</v>
      </c>
      <c r="B58" s="47" t="s">
        <v>18</v>
      </c>
      <c r="C58" s="46"/>
      <c r="D58" s="39">
        <v>132</v>
      </c>
      <c r="F58" s="43"/>
      <c r="G58" s="43"/>
      <c r="H58" s="40"/>
    </row>
    <row r="59" spans="1:8" ht="12.75">
      <c r="A59" s="51">
        <v>43887</v>
      </c>
      <c r="B59" s="47" t="s">
        <v>26</v>
      </c>
      <c r="C59" s="46"/>
      <c r="D59" s="39">
        <v>35.46</v>
      </c>
      <c r="F59" s="43"/>
      <c r="G59" s="43"/>
      <c r="H59" s="40"/>
    </row>
    <row r="60" spans="1:8" ht="12.75">
      <c r="A60" s="51">
        <v>43887</v>
      </c>
      <c r="B60" s="47" t="s">
        <v>27</v>
      </c>
      <c r="C60" s="46"/>
      <c r="D60" s="39">
        <v>0</v>
      </c>
      <c r="F60" s="43"/>
      <c r="G60" s="43"/>
      <c r="H60" s="40" t="s">
        <v>82</v>
      </c>
    </row>
    <row r="61" spans="1:8" ht="12.75">
      <c r="A61" s="51">
        <v>43887</v>
      </c>
      <c r="B61" s="47" t="s">
        <v>20</v>
      </c>
      <c r="C61" s="46"/>
      <c r="D61" s="39">
        <v>27</v>
      </c>
      <c r="E61" s="10"/>
      <c r="F61" s="43"/>
      <c r="G61" s="43"/>
      <c r="H61" s="40"/>
    </row>
    <row r="62" spans="1:8" ht="12.75">
      <c r="A62" s="51">
        <v>43887</v>
      </c>
      <c r="B62" s="47" t="s">
        <v>29</v>
      </c>
      <c r="C62" s="46"/>
      <c r="D62" s="39"/>
      <c r="E62" s="10"/>
      <c r="F62" s="43"/>
      <c r="G62" s="43"/>
      <c r="H62" s="40" t="s">
        <v>61</v>
      </c>
    </row>
    <row r="63" spans="1:8" ht="12.75">
      <c r="A63" s="51">
        <v>43887</v>
      </c>
      <c r="B63" s="47" t="s">
        <v>21</v>
      </c>
      <c r="C63" s="46"/>
      <c r="D63" s="39">
        <v>60</v>
      </c>
      <c r="E63" s="10"/>
      <c r="F63" s="43"/>
      <c r="G63" s="43"/>
      <c r="H63" s="40"/>
    </row>
    <row r="64" spans="1:8" ht="12.75">
      <c r="A64" s="51">
        <v>43887</v>
      </c>
      <c r="B64" s="47" t="s">
        <v>27</v>
      </c>
      <c r="C64" s="46"/>
      <c r="D64" s="39">
        <v>30</v>
      </c>
      <c r="E64" s="10"/>
      <c r="F64" s="43"/>
      <c r="G64" s="43"/>
      <c r="H64" s="40"/>
    </row>
    <row r="65" spans="1:8" ht="12.75">
      <c r="A65" s="51">
        <v>43917</v>
      </c>
      <c r="B65" s="47" t="s">
        <v>18</v>
      </c>
      <c r="C65" s="46"/>
      <c r="D65" s="39">
        <v>132</v>
      </c>
      <c r="E65" s="10"/>
      <c r="F65" s="43"/>
      <c r="G65" s="43"/>
      <c r="H65" s="40"/>
    </row>
    <row r="66" spans="1:8" ht="12.75">
      <c r="A66" s="51">
        <v>43917</v>
      </c>
      <c r="B66" s="47" t="s">
        <v>18</v>
      </c>
      <c r="C66" s="46"/>
      <c r="D66" s="39">
        <v>25</v>
      </c>
      <c r="E66" s="10"/>
      <c r="F66" s="43"/>
      <c r="G66" s="43"/>
      <c r="H66" s="40"/>
    </row>
    <row r="67" spans="1:8" ht="12.75">
      <c r="A67" s="51">
        <v>43917</v>
      </c>
      <c r="B67" s="47" t="s">
        <v>19</v>
      </c>
      <c r="C67" s="46"/>
      <c r="D67" s="39">
        <v>99</v>
      </c>
      <c r="E67" s="10"/>
      <c r="F67" s="43"/>
      <c r="G67" s="43"/>
      <c r="H67" s="40"/>
    </row>
    <row r="68" spans="1:8" ht="12.75">
      <c r="A68" s="51">
        <v>43917</v>
      </c>
      <c r="B68" s="47" t="s">
        <v>33</v>
      </c>
      <c r="C68" s="46"/>
      <c r="D68" s="48">
        <v>48</v>
      </c>
      <c r="E68" s="10"/>
      <c r="F68" s="43"/>
      <c r="G68" s="43"/>
      <c r="H68" s="40"/>
    </row>
    <row r="69" spans="1:8" ht="12.75">
      <c r="A69" s="33"/>
      <c r="B69" s="33"/>
      <c r="C69" s="19"/>
      <c r="D69" s="39"/>
      <c r="E69" s="42"/>
      <c r="F69" s="43"/>
      <c r="G69" s="43"/>
      <c r="H69" s="44"/>
    </row>
    <row r="70" spans="1:4" ht="12.75">
      <c r="A70" s="13"/>
      <c r="B70" s="13"/>
      <c r="C70" s="19"/>
      <c r="D70" s="9"/>
    </row>
    <row r="71" spans="1:8" ht="12.75">
      <c r="A71" s="1" t="s">
        <v>23</v>
      </c>
      <c r="C71" s="1"/>
      <c r="E71" s="9"/>
      <c r="H71" s="36"/>
    </row>
    <row r="72" spans="1:8" ht="12.75">
      <c r="A72" s="41">
        <v>43561</v>
      </c>
      <c r="B72" s="46" t="s">
        <v>14</v>
      </c>
      <c r="C72" s="19"/>
      <c r="D72" s="19"/>
      <c r="E72" s="38">
        <v>8106</v>
      </c>
      <c r="H72" s="40" t="s">
        <v>17</v>
      </c>
    </row>
    <row r="73" spans="1:8" ht="12.75">
      <c r="A73" s="35">
        <v>43220</v>
      </c>
      <c r="B73" s="46" t="s">
        <v>15</v>
      </c>
      <c r="C73" s="19"/>
      <c r="D73" s="19"/>
      <c r="E73" s="38">
        <v>2.74</v>
      </c>
      <c r="H73" s="40" t="s">
        <v>16</v>
      </c>
    </row>
    <row r="74" spans="1:8" ht="12.75">
      <c r="A74" s="35">
        <v>43980</v>
      </c>
      <c r="B74" s="46" t="s">
        <v>15</v>
      </c>
      <c r="C74" s="19"/>
      <c r="D74" s="19"/>
      <c r="E74" s="38">
        <v>2.74</v>
      </c>
      <c r="H74" s="40" t="s">
        <v>16</v>
      </c>
    </row>
    <row r="75" spans="1:8" ht="12.75">
      <c r="A75" s="51">
        <v>44012</v>
      </c>
      <c r="B75" s="46" t="s">
        <v>15</v>
      </c>
      <c r="C75" s="14"/>
      <c r="D75" s="14"/>
      <c r="E75" s="38">
        <v>0.15</v>
      </c>
      <c r="H75" s="40" t="s">
        <v>16</v>
      </c>
    </row>
    <row r="76" spans="1:8" ht="12.75">
      <c r="A76" s="51">
        <v>44028</v>
      </c>
      <c r="B76" s="46" t="s">
        <v>14</v>
      </c>
      <c r="C76" s="14"/>
      <c r="D76" s="14"/>
      <c r="E76" s="38">
        <v>350</v>
      </c>
      <c r="H76" s="40" t="s">
        <v>56</v>
      </c>
    </row>
    <row r="77" spans="1:8" ht="12.75">
      <c r="A77" s="51">
        <v>44043</v>
      </c>
      <c r="B77" s="46" t="s">
        <v>15</v>
      </c>
      <c r="C77" s="14"/>
      <c r="D77" s="14"/>
      <c r="E77" s="38">
        <v>0.14</v>
      </c>
      <c r="H77" s="40" t="s">
        <v>16</v>
      </c>
    </row>
    <row r="78" spans="1:8" ht="12.75">
      <c r="A78" s="51">
        <v>44071</v>
      </c>
      <c r="B78" s="46" t="s">
        <v>15</v>
      </c>
      <c r="C78" s="14"/>
      <c r="D78" s="14"/>
      <c r="E78" s="38">
        <v>0.12</v>
      </c>
      <c r="H78" s="40" t="s">
        <v>16</v>
      </c>
    </row>
    <row r="79" spans="1:8" ht="12.75">
      <c r="A79" s="51">
        <v>44104</v>
      </c>
      <c r="B79" s="46" t="s">
        <v>15</v>
      </c>
      <c r="C79" s="14"/>
      <c r="D79" s="14"/>
      <c r="E79" s="38">
        <v>0.13</v>
      </c>
      <c r="H79" s="40" t="s">
        <v>16</v>
      </c>
    </row>
    <row r="80" spans="1:8" ht="12.75">
      <c r="A80" s="51">
        <v>44133</v>
      </c>
      <c r="B80" s="46" t="s">
        <v>15</v>
      </c>
      <c r="C80" s="14"/>
      <c r="D80" s="14"/>
      <c r="E80" s="38">
        <v>0.12</v>
      </c>
      <c r="H80" s="40" t="s">
        <v>16</v>
      </c>
    </row>
    <row r="81" spans="1:8" ht="12.75">
      <c r="A81" s="51">
        <v>44165</v>
      </c>
      <c r="B81" s="46" t="s">
        <v>15</v>
      </c>
      <c r="C81" s="14"/>
      <c r="D81" s="14"/>
      <c r="E81" s="38">
        <v>0.12</v>
      </c>
      <c r="H81" s="40" t="s">
        <v>16</v>
      </c>
    </row>
    <row r="82" spans="2:8" ht="12.75">
      <c r="B82" s="1"/>
      <c r="C82" s="1"/>
      <c r="H82" s="20"/>
    </row>
    <row r="83" spans="1:5" ht="12.75">
      <c r="A83" s="10" t="s">
        <v>5</v>
      </c>
      <c r="D83" s="4">
        <f>E83*-1</f>
        <v>7546.55</v>
      </c>
      <c r="E83" s="12">
        <f>SUM(D13:D70)*-1</f>
        <v>-7546.55</v>
      </c>
    </row>
    <row r="85" spans="1:12" ht="12.75">
      <c r="A85" s="1" t="s">
        <v>73</v>
      </c>
      <c r="C85" s="1"/>
      <c r="D85" s="5">
        <f>D9+E83+D83</f>
        <v>500</v>
      </c>
      <c r="E85" s="8">
        <f>SUM(E9:E83)</f>
        <v>11667.920000000002</v>
      </c>
      <c r="F85" s="5"/>
      <c r="G85" s="5">
        <f>D85+E85</f>
        <v>12167.920000000002</v>
      </c>
      <c r="H85" s="18"/>
      <c r="J85" s="54"/>
      <c r="L85" s="12"/>
    </row>
    <row r="86" ht="12.75">
      <c r="J86" s="46"/>
    </row>
    <row r="87" spans="1:4" ht="12.75">
      <c r="A87" s="1" t="s">
        <v>6</v>
      </c>
      <c r="C87" s="1"/>
      <c r="D87" s="10"/>
    </row>
    <row r="88" spans="1:4" ht="12.75">
      <c r="A88" s="1"/>
      <c r="C88" s="1"/>
      <c r="D88" s="10"/>
    </row>
    <row r="89" spans="1:10" ht="12.75">
      <c r="A89" s="47">
        <v>43551</v>
      </c>
      <c r="B89" s="47" t="s">
        <v>19</v>
      </c>
      <c r="C89" s="46"/>
      <c r="D89" s="10"/>
      <c r="E89" s="64">
        <v>91</v>
      </c>
      <c r="F89" s="43"/>
      <c r="G89" s="43"/>
      <c r="H89" s="10"/>
      <c r="J89" s="62"/>
    </row>
    <row r="90" spans="1:11" ht="12.75">
      <c r="A90" s="51">
        <v>43887</v>
      </c>
      <c r="B90" s="47" t="s">
        <v>27</v>
      </c>
      <c r="C90" s="46"/>
      <c r="D90" s="10"/>
      <c r="E90" s="39">
        <v>0</v>
      </c>
      <c r="F90" s="43"/>
      <c r="G90" s="43"/>
      <c r="H90" s="40" t="s">
        <v>79</v>
      </c>
      <c r="I90" s="22"/>
      <c r="J90" s="61"/>
      <c r="K90" s="59"/>
    </row>
    <row r="91" spans="1:11" ht="12.75">
      <c r="A91" s="51">
        <v>43887</v>
      </c>
      <c r="B91" s="47" t="s">
        <v>26</v>
      </c>
      <c r="C91" s="46"/>
      <c r="D91" s="10"/>
      <c r="E91" s="39">
        <v>0</v>
      </c>
      <c r="F91" s="43"/>
      <c r="G91" s="43"/>
      <c r="H91" s="40" t="s">
        <v>80</v>
      </c>
      <c r="I91" s="22"/>
      <c r="J91" s="61"/>
      <c r="K91" s="59"/>
    </row>
    <row r="92" spans="1:11" ht="12.75">
      <c r="A92" s="51">
        <v>44160</v>
      </c>
      <c r="B92" s="47" t="s">
        <v>18</v>
      </c>
      <c r="C92" s="46"/>
      <c r="D92" s="10"/>
      <c r="E92" s="39">
        <v>138.54</v>
      </c>
      <c r="F92" s="43"/>
      <c r="G92" s="43"/>
      <c r="H92" s="40"/>
      <c r="I92" s="22"/>
      <c r="J92" s="61"/>
      <c r="K92" s="59"/>
    </row>
    <row r="93" spans="1:11" ht="12.75">
      <c r="A93" s="51">
        <v>44160</v>
      </c>
      <c r="B93" s="47" t="s">
        <v>67</v>
      </c>
      <c r="D93" s="10"/>
      <c r="E93" s="48">
        <v>300</v>
      </c>
      <c r="F93" s="43"/>
      <c r="G93" s="43"/>
      <c r="H93" s="40"/>
      <c r="I93" s="22"/>
      <c r="J93" s="61"/>
      <c r="K93" s="59"/>
    </row>
    <row r="94" spans="1:11" ht="12.75">
      <c r="A94" s="51">
        <v>44160</v>
      </c>
      <c r="B94" s="47" t="s">
        <v>75</v>
      </c>
      <c r="D94" s="10"/>
      <c r="E94" s="48">
        <v>300</v>
      </c>
      <c r="F94" s="43"/>
      <c r="G94" s="43"/>
      <c r="H94" s="40"/>
      <c r="I94" s="22"/>
      <c r="J94" s="61"/>
      <c r="K94" s="59"/>
    </row>
    <row r="95" spans="1:11" ht="12.75">
      <c r="A95" s="51">
        <v>44160</v>
      </c>
      <c r="B95" s="47" t="s">
        <v>76</v>
      </c>
      <c r="D95" s="10"/>
      <c r="E95" s="48">
        <v>300</v>
      </c>
      <c r="F95" s="43"/>
      <c r="G95" s="43"/>
      <c r="H95" s="40"/>
      <c r="I95" s="22"/>
      <c r="J95" s="61"/>
      <c r="K95" s="59"/>
    </row>
    <row r="96" spans="1:11" ht="12.75">
      <c r="A96" s="51">
        <v>44160</v>
      </c>
      <c r="B96" s="47" t="s">
        <v>77</v>
      </c>
      <c r="D96" s="10"/>
      <c r="E96" s="48">
        <v>300</v>
      </c>
      <c r="F96" s="43"/>
      <c r="G96" s="43"/>
      <c r="H96" s="40"/>
      <c r="I96" s="22"/>
      <c r="J96" s="61"/>
      <c r="K96" s="59"/>
    </row>
    <row r="97" spans="1:11" ht="12.75">
      <c r="A97" s="51">
        <v>44160</v>
      </c>
      <c r="B97" s="47" t="s">
        <v>78</v>
      </c>
      <c r="D97" s="10"/>
      <c r="E97" s="48">
        <v>600</v>
      </c>
      <c r="F97" s="43"/>
      <c r="G97" s="43"/>
      <c r="H97" s="40"/>
      <c r="I97" s="22"/>
      <c r="J97" s="61"/>
      <c r="K97" s="59"/>
    </row>
    <row r="98" spans="1:10" ht="12.75">
      <c r="A98" s="51"/>
      <c r="B98" s="47"/>
      <c r="D98" s="10"/>
      <c r="E98" s="48"/>
      <c r="F98" s="43"/>
      <c r="G98" s="43"/>
      <c r="H98" s="40"/>
      <c r="J98" s="61"/>
    </row>
    <row r="99" spans="1:10" ht="12.75">
      <c r="A99" s="51"/>
      <c r="B99" s="47"/>
      <c r="D99" s="10"/>
      <c r="E99" s="48"/>
      <c r="F99" s="43"/>
      <c r="G99" s="43"/>
      <c r="H99" s="40"/>
      <c r="J99" s="61"/>
    </row>
    <row r="100" spans="8:11" ht="12.75">
      <c r="H100" s="17"/>
      <c r="J100" s="61"/>
      <c r="K100" s="11"/>
    </row>
    <row r="101" spans="2:10" ht="18">
      <c r="B101" s="1" t="s">
        <v>72</v>
      </c>
      <c r="C101" s="1"/>
      <c r="D101" s="5">
        <f>SUM(D85:D89)</f>
        <v>500</v>
      </c>
      <c r="E101" s="5">
        <f>SUM(E85:E100)</f>
        <v>13697.460000000003</v>
      </c>
      <c r="F101" s="5"/>
      <c r="G101" s="5">
        <f>SUM(D101:E101)</f>
        <v>14197.460000000003</v>
      </c>
      <c r="H101" s="18"/>
      <c r="I101" s="23"/>
      <c r="J101" s="61"/>
    </row>
    <row r="102" ht="12.75">
      <c r="J102" s="61"/>
    </row>
    <row r="103" spans="2:10" ht="12.75">
      <c r="B103" s="1" t="s">
        <v>7</v>
      </c>
      <c r="H103" s="18"/>
      <c r="J103" s="61"/>
    </row>
    <row r="104" spans="1:11" ht="12.75">
      <c r="A104" s="35"/>
      <c r="B104" s="21"/>
      <c r="C104" s="21"/>
      <c r="D104" s="21"/>
      <c r="E104" s="21"/>
      <c r="K104" s="46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4" customWidth="1"/>
    <col min="3" max="3" width="9.33203125" style="26" customWidth="1"/>
    <col min="4" max="4" width="10.66015625" style="26" bestFit="1" customWidth="1"/>
    <col min="5" max="5" width="9.33203125" style="26" customWidth="1"/>
    <col min="6" max="6" width="11.83203125" style="26" customWidth="1"/>
    <col min="7" max="16384" width="9.33203125" style="19" customWidth="1"/>
  </cols>
  <sheetData>
    <row r="1" ht="20.25">
      <c r="C1" s="25" t="str">
        <f>'Parish Council'!D1</f>
        <v>ASPLEY HEATH PARISH COUNCIL</v>
      </c>
    </row>
    <row r="2" ht="20.25">
      <c r="C2" s="25">
        <f>'Parish Council'!D2</f>
        <v>44223</v>
      </c>
    </row>
    <row r="3" ht="20.25">
      <c r="C3" s="25" t="str">
        <f>'Parish Council'!D3</f>
        <v>REPORT OF THE FINANCE COMMITTEE</v>
      </c>
    </row>
    <row r="4" ht="12.75"/>
    <row r="5" ht="12.75"/>
    <row r="6" ht="12.75"/>
    <row r="7" spans="1:6" ht="12.75">
      <c r="A7" s="27" t="s">
        <v>0</v>
      </c>
      <c r="C7" s="28" t="s">
        <v>1</v>
      </c>
      <c r="D7" s="28" t="s">
        <v>2</v>
      </c>
      <c r="E7" s="28"/>
      <c r="F7" s="28" t="s">
        <v>3</v>
      </c>
    </row>
    <row r="8" spans="1:6" ht="12.75">
      <c r="A8" s="27"/>
      <c r="C8" s="29" t="s">
        <v>4</v>
      </c>
      <c r="D8" s="29" t="s">
        <v>4</v>
      </c>
      <c r="E8" s="29"/>
      <c r="F8" s="29" t="s">
        <v>4</v>
      </c>
    </row>
    <row r="9" spans="1:6" ht="12.75">
      <c r="A9" s="24" t="str">
        <f>Financial_Position_as_at</f>
        <v>Financial Position as at 1 April 2020</v>
      </c>
      <c r="C9" s="26">
        <v>75.98</v>
      </c>
      <c r="D9" s="26">
        <f>2466.7+700+0.87+0.39</f>
        <v>3167.9599999999996</v>
      </c>
      <c r="F9" s="26">
        <f>D9+C9</f>
        <v>3243.9399999999996</v>
      </c>
    </row>
    <row r="10" spans="1:6" ht="12.75">
      <c r="A10" s="27"/>
      <c r="C10" s="30"/>
      <c r="D10" s="30"/>
      <c r="E10" s="30"/>
      <c r="F10" s="30"/>
    </row>
    <row r="11" spans="1:6" ht="12.75">
      <c r="A11" s="24" t="str">
        <f>Payments_since</f>
        <v>Payments since 1 April 2020</v>
      </c>
      <c r="C11" s="26">
        <v>0</v>
      </c>
      <c r="D11" s="26">
        <v>0</v>
      </c>
      <c r="F11" s="26">
        <f>SUM(C11:E11)</f>
        <v>0</v>
      </c>
    </row>
    <row r="12" ht="12.75">
      <c r="A12" s="27"/>
    </row>
    <row r="13" ht="12.75">
      <c r="A13" s="24" t="str">
        <f>Receipts_since</f>
        <v>Receipts since 1 April 2019</v>
      </c>
    </row>
    <row r="14" spans="1:6" s="32" customFormat="1" ht="12.75">
      <c r="A14" s="33"/>
      <c r="B14" s="24"/>
      <c r="C14" s="19"/>
      <c r="D14" s="31"/>
      <c r="E14" s="31"/>
      <c r="F14" s="26"/>
    </row>
    <row r="15" spans="1:4" ht="12.75">
      <c r="A15" s="33"/>
      <c r="C15" s="19"/>
      <c r="D15" s="31"/>
    </row>
    <row r="16" spans="1:4" ht="12.75">
      <c r="A16" s="33"/>
      <c r="C16" s="19"/>
      <c r="D16" s="31"/>
    </row>
    <row r="17" ht="12.75"/>
    <row r="18" spans="1:6" ht="12.75">
      <c r="A18" s="24" t="str">
        <f>Financial_Position_at_2</f>
        <v>Financial Position at 4 December 2020</v>
      </c>
      <c r="C18" s="26">
        <f>C9-C11+C14</f>
        <v>75.98</v>
      </c>
      <c r="D18" s="26">
        <f>D9-D11+D14+D16+D15</f>
        <v>3167.9599999999996</v>
      </c>
      <c r="F18" s="26">
        <f>SUM(C18:E18)</f>
        <v>3243.9399999999996</v>
      </c>
    </row>
    <row r="19" spans="3:6" ht="12.75">
      <c r="C19" s="30"/>
      <c r="D19" s="30"/>
      <c r="E19" s="30"/>
      <c r="F19" s="30"/>
    </row>
    <row r="20" spans="2:6" ht="12.75">
      <c r="B20" s="19" t="s">
        <v>13</v>
      </c>
      <c r="C20" s="26">
        <v>75.98</v>
      </c>
      <c r="D20" s="26">
        <v>3167.96</v>
      </c>
      <c r="F20" s="26">
        <f>D20+C20</f>
        <v>3243.94</v>
      </c>
    </row>
    <row r="21" ht="12.75">
      <c r="B21" s="24" t="s">
        <v>11</v>
      </c>
    </row>
    <row r="22" ht="12.75">
      <c r="B22" s="27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2021-01-22T16:46:45Z</dcterms:modified>
  <cp:category/>
  <cp:version/>
  <cp:contentType/>
  <cp:contentStatus/>
</cp:coreProperties>
</file>