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11028" activeTab="0"/>
  </bookViews>
  <sheets>
    <sheet name="Parish Council" sheetId="1" r:id="rId1"/>
    <sheet name="Sandpit Charity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Financial_Position_as_at" localSheetId="1">'Parish Council'!$A$9</definedName>
    <definedName name="Financial_Position_as_at">'Parish Council'!$A$9</definedName>
    <definedName name="Financial_Position_at_2" localSheetId="1">'Parish Council'!$A$55</definedName>
    <definedName name="Financial_Position_at_2">'Parish Council'!$A$55</definedName>
    <definedName name="Payments_since" localSheetId="1">'Parish Council'!$A$12</definedName>
    <definedName name="Payments_since">'Parish Council'!$A$12</definedName>
    <definedName name="_xlnm.Print_Area" localSheetId="0">'Parish Council'!$A$1:$H$69</definedName>
    <definedName name="Receipts_since" localSheetId="1">'Parish Council'!$A$37</definedName>
    <definedName name="Receipts_since">'Parish Council'!$A$37</definedName>
  </definedNames>
  <calcPr fullCalcOnLoad="1"/>
</workbook>
</file>

<file path=xl/comments1.xml><?xml version="1.0" encoding="utf-8"?>
<comments xmlns="http://schemas.openxmlformats.org/spreadsheetml/2006/main">
  <authors>
    <author>Jonathan</author>
    <author>Jonathan Rowland x799 23163</author>
  </authors>
  <commentList>
    <comment ref="E57" authorId="0">
      <text>
        <r>
          <rPr>
            <sz val="8"/>
            <rFont val="Tahoma"/>
            <family val="2"/>
          </rPr>
          <t>Enter 'items not on statements' in this column</t>
        </r>
      </text>
    </comment>
    <comment ref="E9" authorId="0">
      <text>
        <r>
          <rPr>
            <sz val="8"/>
            <rFont val="Tahoma"/>
            <family val="2"/>
          </rPr>
          <t>Financial Position NOT reconciled to statements fig.</t>
        </r>
      </text>
    </comment>
    <comment ref="D11" authorId="1">
      <text>
        <r>
          <rPr>
            <sz val="8"/>
            <rFont val="Tahoma"/>
            <family val="2"/>
          </rPr>
          <t>Payments go here</t>
        </r>
      </text>
    </comment>
    <comment ref="E37" authorId="1">
      <text>
        <r>
          <rPr>
            <sz val="8"/>
            <rFont val="Tahoma"/>
            <family val="2"/>
          </rPr>
          <t>Receipts go here</t>
        </r>
      </text>
    </comment>
  </commentList>
</comments>
</file>

<file path=xl/comments2.xml><?xml version="1.0" encoding="utf-8"?>
<comments xmlns="http://schemas.openxmlformats.org/spreadsheetml/2006/main">
  <authors>
    <author>Jonathan Rowland x23163</author>
  </authors>
  <commentList>
    <comment ref="D14" authorId="0">
      <text>
        <r>
          <rPr>
            <sz val="8"/>
            <rFont val="Tahoma"/>
            <family val="2"/>
          </rPr>
          <t>add income here</t>
        </r>
      </text>
    </comment>
    <comment ref="D16" authorId="0">
      <text>
        <r>
          <rPr>
            <sz val="8"/>
            <rFont val="Tahoma"/>
            <family val="2"/>
          </rPr>
          <t>add income here</t>
        </r>
      </text>
    </comment>
    <comment ref="D15" authorId="0">
      <text>
        <r>
          <rPr>
            <sz val="8"/>
            <rFont val="Tahoma"/>
            <family val="2"/>
          </rPr>
          <t>add income here</t>
        </r>
      </text>
    </comment>
  </commentList>
</comments>
</file>

<file path=xl/sharedStrings.xml><?xml version="1.0" encoding="utf-8"?>
<sst xmlns="http://schemas.openxmlformats.org/spreadsheetml/2006/main" count="48" uniqueCount="33">
  <si>
    <t>BANK BALANCES</t>
  </si>
  <si>
    <t>Current</t>
  </si>
  <si>
    <t>Reserve</t>
  </si>
  <si>
    <t>Total Funds</t>
  </si>
  <si>
    <t>£</t>
  </si>
  <si>
    <t>Net transfer from Reserve Account</t>
  </si>
  <si>
    <t>Less items not yet on statements</t>
  </si>
  <si>
    <t>Notes:</t>
  </si>
  <si>
    <t>ASPLEY HEATH PARISH COUNCIL</t>
  </si>
  <si>
    <t>REPORT OF THE FINANCE COMMITTEE</t>
  </si>
  <si>
    <t>Payment Details</t>
  </si>
  <si>
    <t xml:space="preserve"> </t>
  </si>
  <si>
    <t>Notes</t>
  </si>
  <si>
    <t>Reconcilliation to statements 71 &amp; 57</t>
  </si>
  <si>
    <t>Central Beds Council</t>
  </si>
  <si>
    <t>Natwest</t>
  </si>
  <si>
    <t>Interest</t>
  </si>
  <si>
    <t xml:space="preserve">Precept </t>
  </si>
  <si>
    <t>HMRC</t>
  </si>
  <si>
    <t>Payments since 1 April 2020</t>
  </si>
  <si>
    <t>Financial Position as at 1 April 2021</t>
  </si>
  <si>
    <t>Reconcilliation to statements 535 &amp; 493</t>
  </si>
  <si>
    <t>D Batchelor</t>
  </si>
  <si>
    <t>Clerk's Salary - April</t>
  </si>
  <si>
    <t>Forde &amp; McHugh</t>
  </si>
  <si>
    <t>Street Light maintenance 1/10/20-31/3/21</t>
  </si>
  <si>
    <t>E.on</t>
  </si>
  <si>
    <t>Street Light electricity 1/4/20-31/3/21</t>
  </si>
  <si>
    <t>Financial Position at 5 May 2021</t>
  </si>
  <si>
    <t>Receipts since 1 April 2021</t>
  </si>
  <si>
    <t>St Michaels Church</t>
  </si>
  <si>
    <t>Hogsty (LIW Advertising)</t>
  </si>
  <si>
    <t>Payments since 1 April 2021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</si>
</sst>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dd\ mmm\ yy"/>
    <numFmt numFmtId="174" formatCode="0.000000000000000"/>
    <numFmt numFmtId="175" formatCode="0.0000000000000"/>
    <numFmt numFmtId="176" formatCode="#,##0.00_ ;[Red]\-#,##0.00\ "/>
    <numFmt numFmtId="177" formatCode="[$-809]dd\ mmmm\ yyyy"/>
    <numFmt numFmtId="178" formatCode="[$-F800]dddd\,\ mmmm\ dd\,\ yyyy"/>
    <numFmt numFmtId="179" formatCode="dd/mm/yy;@"/>
    <numFmt numFmtId="180" formatCode="\30\-\J\u\l\-\1\4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9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imes New Roman"/>
      <family val="1"/>
    </font>
    <font>
      <sz val="12"/>
      <color indexed="10"/>
      <name val="Comic Sans MS"/>
      <family val="4"/>
    </font>
    <font>
      <b/>
      <sz val="16"/>
      <name val="Arial"/>
      <family val="2"/>
    </font>
    <font>
      <b/>
      <sz val="10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40" fontId="1" fillId="0" borderId="0" xfId="0" applyNumberFormat="1" applyFont="1" applyAlignment="1">
      <alignment horizontal="center" vertical="center"/>
    </xf>
    <xf numFmtId="40" fontId="1" fillId="0" borderId="0" xfId="0" applyNumberFormat="1" applyFont="1" applyAlignment="1">
      <alignment horizontal="right" vertical="center"/>
    </xf>
    <xf numFmtId="40" fontId="0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/>
    </xf>
    <xf numFmtId="8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7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2" fontId="4" fillId="0" borderId="0" xfId="0" applyNumberFormat="1" applyFont="1" applyAlignment="1">
      <alignment wrapText="1"/>
    </xf>
    <xf numFmtId="8" fontId="4" fillId="0" borderId="0" xfId="0" applyNumberFormat="1" applyFont="1" applyAlignment="1">
      <alignment wrapText="1"/>
    </xf>
    <xf numFmtId="0" fontId="6" fillId="0" borderId="0" xfId="0" applyFont="1" applyAlignment="1">
      <alignment/>
    </xf>
    <xf numFmtId="4" fontId="4" fillId="0" borderId="0" xfId="0" applyNumberFormat="1" applyFont="1" applyAlignment="1">
      <alignment wrapText="1"/>
    </xf>
    <xf numFmtId="8" fontId="6" fillId="0" borderId="0" xfId="0" applyNumberFormat="1" applyFont="1" applyAlignment="1">
      <alignment/>
    </xf>
    <xf numFmtId="40" fontId="0" fillId="0" borderId="0" xfId="0" applyNumberFormat="1" applyAlignment="1">
      <alignment/>
    </xf>
    <xf numFmtId="40" fontId="9" fillId="0" borderId="0" xfId="0" applyNumberFormat="1" applyFont="1" applyAlignment="1">
      <alignment wrapText="1"/>
    </xf>
    <xf numFmtId="0" fontId="6" fillId="0" borderId="0" xfId="0" applyFont="1" applyAlignment="1">
      <alignment horizontal="left"/>
    </xf>
    <xf numFmtId="40" fontId="10" fillId="0" borderId="0" xfId="0" applyNumberFormat="1" applyFont="1" applyAlignment="1">
      <alignment horizontal="center"/>
    </xf>
    <xf numFmtId="40" fontId="6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40" fontId="11" fillId="0" borderId="0" xfId="0" applyNumberFormat="1" applyFont="1" applyAlignment="1">
      <alignment horizontal="center" vertical="center"/>
    </xf>
    <xf numFmtId="40" fontId="11" fillId="0" borderId="0" xfId="0" applyNumberFormat="1" applyFont="1" applyAlignment="1">
      <alignment horizontal="right" vertical="center"/>
    </xf>
    <xf numFmtId="40" fontId="11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11" fillId="0" borderId="0" xfId="0" applyFont="1" applyAlignment="1">
      <alignment/>
    </xf>
    <xf numFmtId="173" fontId="6" fillId="0" borderId="0" xfId="0" applyNumberFormat="1" applyFont="1" applyAlignment="1">
      <alignment/>
    </xf>
    <xf numFmtId="175" fontId="4" fillId="0" borderId="0" xfId="0" applyNumberFormat="1" applyFont="1" applyAlignment="1">
      <alignment wrapText="1"/>
    </xf>
    <xf numFmtId="16" fontId="0" fillId="0" borderId="0" xfId="0" applyNumberFormat="1" applyFont="1" applyAlignment="1">
      <alignment/>
    </xf>
    <xf numFmtId="8" fontId="4" fillId="33" borderId="0" xfId="0" applyNumberFormat="1" applyFont="1" applyFill="1" applyAlignment="1">
      <alignment wrapText="1"/>
    </xf>
    <xf numFmtId="40" fontId="1" fillId="34" borderId="0" xfId="0" applyNumberFormat="1" applyFont="1" applyFill="1" applyAlignment="1">
      <alignment horizontal="right" vertical="center"/>
    </xf>
    <xf numFmtId="8" fontId="6" fillId="34" borderId="0" xfId="0" applyNumberFormat="1" applyFont="1" applyFill="1" applyAlignment="1">
      <alignment/>
    </xf>
    <xf numFmtId="8" fontId="0" fillId="34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15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8" fontId="0" fillId="34" borderId="0" xfId="0" applyNumberFormat="1" applyFont="1" applyFill="1" applyAlignment="1">
      <alignment/>
    </xf>
    <xf numFmtId="4" fontId="0" fillId="34" borderId="0" xfId="0" applyNumberFormat="1" applyFont="1" applyFill="1" applyAlignment="1">
      <alignment horizontal="right" vertical="center"/>
    </xf>
    <xf numFmtId="0" fontId="34" fillId="26" borderId="0" xfId="39" applyAlignment="1">
      <alignment wrapText="1"/>
    </xf>
    <xf numFmtId="15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2" fontId="0" fillId="34" borderId="0" xfId="0" applyNumberFormat="1" applyFont="1" applyFill="1" applyAlignment="1">
      <alignment horizontal="right" vertical="center"/>
    </xf>
    <xf numFmtId="2" fontId="0" fillId="0" borderId="0" xfId="0" applyNumberFormat="1" applyFont="1" applyAlignment="1">
      <alignment/>
    </xf>
    <xf numFmtId="0" fontId="14" fillId="0" borderId="0" xfId="0" applyFont="1" applyAlignment="1">
      <alignment/>
    </xf>
    <xf numFmtId="40" fontId="15" fillId="0" borderId="0" xfId="0" applyNumberFormat="1" applyFont="1" applyAlignment="1">
      <alignment horizontal="center"/>
    </xf>
    <xf numFmtId="4" fontId="14" fillId="0" borderId="0" xfId="0" applyNumberFormat="1" applyFont="1" applyAlignment="1">
      <alignment/>
    </xf>
    <xf numFmtId="40" fontId="14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8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78" fontId="15" fillId="0" borderId="0" xfId="0" applyNumberFormat="1" applyFont="1" applyAlignment="1">
      <alignment horizontal="center"/>
    </xf>
    <xf numFmtId="172" fontId="0" fillId="35" borderId="0" xfId="0" applyNumberFormat="1" applyFont="1" applyFill="1" applyAlignment="1">
      <alignment/>
    </xf>
    <xf numFmtId="8" fontId="14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5" fontId="1" fillId="0" borderId="0" xfId="0" applyNumberFormat="1" applyFont="1" applyAlignment="1">
      <alignment/>
    </xf>
    <xf numFmtId="17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tabSelected="1" zoomScalePageLayoutView="0" workbookViewId="0" topLeftCell="A1">
      <selection activeCell="B17" sqref="B17"/>
    </sheetView>
  </sheetViews>
  <sheetFormatPr defaultColWidth="9.33203125" defaultRowHeight="12.75"/>
  <cols>
    <col min="1" max="1" width="12.33203125" style="10" customWidth="1"/>
    <col min="2" max="2" width="33.66015625" style="10" customWidth="1"/>
    <col min="3" max="3" width="1.83203125" style="10" customWidth="1"/>
    <col min="4" max="4" width="22.33203125" style="4" customWidth="1"/>
    <col min="5" max="5" width="12.33203125" style="12" customWidth="1"/>
    <col min="6" max="6" width="2" style="4" customWidth="1"/>
    <col min="7" max="7" width="12.33203125" style="4" customWidth="1"/>
    <col min="8" max="8" width="46.33203125" style="15" customWidth="1"/>
    <col min="9" max="9" width="17.16015625" style="4" customWidth="1"/>
    <col min="10" max="10" width="18.83203125" style="10" bestFit="1" customWidth="1"/>
    <col min="11" max="11" width="13.83203125" style="10" customWidth="1"/>
    <col min="12" max="12" width="9.33203125" style="10" customWidth="1"/>
    <col min="13" max="13" width="15.33203125" style="10" customWidth="1"/>
    <col min="14" max="16384" width="9.33203125" style="10" customWidth="1"/>
  </cols>
  <sheetData>
    <row r="1" spans="2:7" ht="15.75">
      <c r="B1" s="54"/>
      <c r="C1" s="54"/>
      <c r="D1" s="55" t="s">
        <v>8</v>
      </c>
      <c r="E1" s="56"/>
      <c r="F1" s="57"/>
      <c r="G1" s="57"/>
    </row>
    <row r="2" spans="2:7" ht="15.75">
      <c r="B2" s="54"/>
      <c r="C2" s="54"/>
      <c r="D2" s="61">
        <v>44342</v>
      </c>
      <c r="E2" s="56"/>
      <c r="F2" s="57"/>
      <c r="G2" s="57"/>
    </row>
    <row r="3" spans="2:7" ht="15.75">
      <c r="B3" s="54"/>
      <c r="C3" s="54"/>
      <c r="D3" s="55" t="s">
        <v>9</v>
      </c>
      <c r="E3" s="56"/>
      <c r="F3" s="57"/>
      <c r="G3" s="57"/>
    </row>
    <row r="4" ht="12.75"/>
    <row r="5" ht="15">
      <c r="H5" s="49"/>
    </row>
    <row r="6" ht="12.75"/>
    <row r="7" spans="1:7" ht="12.75">
      <c r="A7" s="1" t="s">
        <v>0</v>
      </c>
      <c r="C7" s="1"/>
      <c r="D7" s="2" t="s">
        <v>1</v>
      </c>
      <c r="E7" s="6" t="s">
        <v>2</v>
      </c>
      <c r="F7" s="2"/>
      <c r="G7" s="2" t="s">
        <v>3</v>
      </c>
    </row>
    <row r="8" spans="1:7" ht="12.75">
      <c r="A8" s="1"/>
      <c r="C8" s="1"/>
      <c r="D8" s="3" t="s">
        <v>4</v>
      </c>
      <c r="E8" s="7" t="s">
        <v>4</v>
      </c>
      <c r="F8" s="3"/>
      <c r="G8" s="3" t="s">
        <v>4</v>
      </c>
    </row>
    <row r="9" spans="1:12" s="1" customFormat="1" ht="12.75">
      <c r="A9" s="1" t="s">
        <v>20</v>
      </c>
      <c r="D9" s="5">
        <v>500</v>
      </c>
      <c r="E9" s="8">
        <v>10840.82</v>
      </c>
      <c r="F9" s="3"/>
      <c r="G9" s="3">
        <f>D9+E9</f>
        <v>11340.82</v>
      </c>
      <c r="H9" s="34"/>
      <c r="I9" s="5"/>
      <c r="L9" s="8"/>
    </row>
    <row r="10" spans="1:7" ht="12.75">
      <c r="A10" s="1"/>
      <c r="C10" s="1"/>
      <c r="D10" s="3"/>
      <c r="E10" s="7"/>
      <c r="F10" s="3"/>
      <c r="G10" s="3"/>
    </row>
    <row r="11" spans="1:7" ht="12.75">
      <c r="A11" s="1"/>
      <c r="C11" s="1"/>
      <c r="D11" s="3"/>
      <c r="E11" s="7"/>
      <c r="F11" s="3"/>
      <c r="G11" s="3"/>
    </row>
    <row r="12" spans="1:8" ht="12.75">
      <c r="A12" s="1" t="s">
        <v>32</v>
      </c>
      <c r="C12" s="1"/>
      <c r="D12" s="37"/>
      <c r="E12" s="7"/>
      <c r="F12" s="3"/>
      <c r="G12" s="3"/>
      <c r="H12" s="16" t="s">
        <v>10</v>
      </c>
    </row>
    <row r="13" spans="1:10" ht="12.75">
      <c r="A13" s="50">
        <v>44314</v>
      </c>
      <c r="B13" s="45" t="s">
        <v>22</v>
      </c>
      <c r="C13" s="45"/>
      <c r="D13" s="48">
        <v>178.35</v>
      </c>
      <c r="E13" s="42"/>
      <c r="F13" s="43"/>
      <c r="G13" s="43"/>
      <c r="H13" s="40" t="s">
        <v>23</v>
      </c>
      <c r="J13" s="1"/>
    </row>
    <row r="14" spans="1:13" ht="25.5">
      <c r="A14" s="50">
        <v>44314</v>
      </c>
      <c r="B14" s="45" t="s">
        <v>24</v>
      </c>
      <c r="C14" s="45"/>
      <c r="D14" s="52">
        <v>355.44</v>
      </c>
      <c r="E14" s="42"/>
      <c r="F14" s="43"/>
      <c r="G14" s="43"/>
      <c r="H14" s="40" t="s">
        <v>25</v>
      </c>
      <c r="J14" s="12"/>
      <c r="M14" s="51"/>
    </row>
    <row r="15" spans="1:16" ht="15.75">
      <c r="A15" s="50">
        <v>44314</v>
      </c>
      <c r="B15" s="45" t="s">
        <v>26</v>
      </c>
      <c r="C15" s="45"/>
      <c r="D15" s="52">
        <v>881.08</v>
      </c>
      <c r="E15" s="42"/>
      <c r="F15" s="43"/>
      <c r="G15" s="43"/>
      <c r="H15" s="40" t="s">
        <v>27</v>
      </c>
      <c r="J15" s="54"/>
      <c r="K15" s="63"/>
      <c r="L15" s="54"/>
      <c r="M15" s="54"/>
      <c r="N15" s="45"/>
      <c r="O15" s="45"/>
      <c r="P15" s="45"/>
    </row>
    <row r="16" spans="1:16" ht="15.75">
      <c r="A16" s="50"/>
      <c r="B16" s="46"/>
      <c r="C16" s="45"/>
      <c r="D16" s="47"/>
      <c r="E16" s="42"/>
      <c r="F16" s="43"/>
      <c r="G16" s="43"/>
      <c r="H16" s="40"/>
      <c r="J16" s="54"/>
      <c r="K16" s="54"/>
      <c r="L16" s="54"/>
      <c r="M16" s="54"/>
      <c r="N16" s="45"/>
      <c r="O16" s="45"/>
      <c r="P16" s="45"/>
    </row>
    <row r="17" spans="1:16" ht="15.75">
      <c r="A17" s="50"/>
      <c r="B17" s="46"/>
      <c r="C17" s="45"/>
      <c r="D17" s="47"/>
      <c r="E17" s="42"/>
      <c r="F17" s="43"/>
      <c r="G17" s="43"/>
      <c r="H17" s="40"/>
      <c r="J17" s="64"/>
      <c r="K17" s="54"/>
      <c r="L17" s="54"/>
      <c r="M17" s="54"/>
      <c r="N17" s="45"/>
      <c r="O17" s="45"/>
      <c r="P17" s="45"/>
    </row>
    <row r="18" spans="1:16" ht="15.75">
      <c r="A18" s="50"/>
      <c r="B18" s="46"/>
      <c r="C18" s="45"/>
      <c r="D18" s="47"/>
      <c r="E18" s="42"/>
      <c r="F18" s="43"/>
      <c r="G18" s="43"/>
      <c r="H18" s="40"/>
      <c r="J18" s="54"/>
      <c r="K18" s="54"/>
      <c r="L18" s="54"/>
      <c r="M18" s="54"/>
      <c r="N18" s="45"/>
      <c r="O18" s="45"/>
      <c r="P18" s="45"/>
    </row>
    <row r="19" spans="1:11" ht="12.75">
      <c r="A19" s="50"/>
      <c r="B19" s="46"/>
      <c r="C19" s="45"/>
      <c r="D19" s="47"/>
      <c r="E19" s="42"/>
      <c r="F19" s="43"/>
      <c r="G19" s="43"/>
      <c r="H19" s="40"/>
      <c r="J19" s="45"/>
      <c r="K19" s="51"/>
    </row>
    <row r="20" spans="1:11" ht="12.75">
      <c r="A20" s="50"/>
      <c r="B20" s="46"/>
      <c r="C20" s="45"/>
      <c r="D20" s="47"/>
      <c r="E20" s="42"/>
      <c r="F20" s="43"/>
      <c r="G20" s="43"/>
      <c r="H20" s="40"/>
      <c r="J20" s="45"/>
      <c r="K20" s="51"/>
    </row>
    <row r="21" spans="1:11" ht="12.75">
      <c r="A21" s="50"/>
      <c r="B21" s="46"/>
      <c r="C21" s="45"/>
      <c r="D21" s="47"/>
      <c r="E21" s="42"/>
      <c r="F21" s="43"/>
      <c r="G21" s="43"/>
      <c r="H21" s="40"/>
      <c r="J21" s="45"/>
      <c r="K21" s="51"/>
    </row>
    <row r="22" spans="1:11" ht="12.75">
      <c r="A22" s="50"/>
      <c r="B22" s="46"/>
      <c r="C22" s="45"/>
      <c r="D22" s="47"/>
      <c r="E22" s="42"/>
      <c r="F22" s="43"/>
      <c r="G22" s="43"/>
      <c r="H22" s="40"/>
      <c r="J22" s="45"/>
      <c r="K22" s="51"/>
    </row>
    <row r="23" spans="1:8" ht="12.75">
      <c r="A23" s="1" t="s">
        <v>19</v>
      </c>
      <c r="B23" s="33"/>
      <c r="C23" s="19"/>
      <c r="D23" s="39"/>
      <c r="E23" s="42"/>
      <c r="F23" s="43"/>
      <c r="G23" s="43"/>
      <c r="H23" s="44"/>
    </row>
    <row r="24" spans="1:11" ht="12.75">
      <c r="A24" s="46">
        <v>44247</v>
      </c>
      <c r="B24" s="46" t="s">
        <v>22</v>
      </c>
      <c r="C24" s="45"/>
      <c r="D24" s="62">
        <v>138.35</v>
      </c>
      <c r="F24" s="43"/>
      <c r="G24" s="43"/>
      <c r="H24" s="45"/>
      <c r="K24" s="51"/>
    </row>
    <row r="25" spans="1:11" ht="12.75">
      <c r="A25" s="46">
        <v>44247</v>
      </c>
      <c r="B25" s="46" t="s">
        <v>31</v>
      </c>
      <c r="C25" s="45"/>
      <c r="D25" s="62">
        <v>36</v>
      </c>
      <c r="F25" s="43"/>
      <c r="G25" s="43"/>
      <c r="H25" s="45"/>
      <c r="K25" s="51"/>
    </row>
    <row r="26" spans="1:11" ht="12.75">
      <c r="A26" s="46">
        <v>44279</v>
      </c>
      <c r="B26" s="46" t="s">
        <v>22</v>
      </c>
      <c r="C26" s="45"/>
      <c r="D26" s="62">
        <v>179.83</v>
      </c>
      <c r="F26" s="43"/>
      <c r="G26" s="43"/>
      <c r="H26" s="45"/>
      <c r="K26" s="51"/>
    </row>
    <row r="27" spans="1:11" ht="12.75">
      <c r="A27" s="46">
        <v>44279</v>
      </c>
      <c r="B27" s="46" t="s">
        <v>22</v>
      </c>
      <c r="C27" s="45"/>
      <c r="D27" s="62">
        <v>25</v>
      </c>
      <c r="F27" s="43"/>
      <c r="G27" s="43"/>
      <c r="H27" s="45"/>
      <c r="K27" s="51"/>
    </row>
    <row r="28" spans="1:8" ht="12.75">
      <c r="A28" s="46">
        <v>44279</v>
      </c>
      <c r="B28" s="46" t="s">
        <v>30</v>
      </c>
      <c r="C28" s="45"/>
      <c r="D28" s="62">
        <v>300</v>
      </c>
      <c r="F28" s="43"/>
      <c r="G28" s="43"/>
      <c r="H28" s="40"/>
    </row>
    <row r="29" spans="1:8" ht="12.75">
      <c r="A29" s="46">
        <v>44279</v>
      </c>
      <c r="B29" s="46" t="s">
        <v>18</v>
      </c>
      <c r="C29" s="45"/>
      <c r="D29" s="47">
        <v>114.2</v>
      </c>
      <c r="F29" s="43"/>
      <c r="G29" s="43"/>
      <c r="H29" s="40"/>
    </row>
    <row r="30" spans="1:8" ht="12.75">
      <c r="A30" s="46"/>
      <c r="B30" s="46"/>
      <c r="C30" s="45"/>
      <c r="D30" s="47"/>
      <c r="F30" s="43"/>
      <c r="G30" s="43"/>
      <c r="H30" s="40"/>
    </row>
    <row r="31" spans="1:8" ht="12.75">
      <c r="A31" s="50"/>
      <c r="B31" s="46"/>
      <c r="C31" s="45"/>
      <c r="D31" s="47"/>
      <c r="F31" s="43"/>
      <c r="G31" s="43"/>
      <c r="H31" s="40"/>
    </row>
    <row r="32" spans="1:8" ht="12.75">
      <c r="A32" s="50"/>
      <c r="B32" s="46"/>
      <c r="C32" s="45"/>
      <c r="D32" s="47"/>
      <c r="F32" s="43"/>
      <c r="G32" s="43"/>
      <c r="H32" s="40"/>
    </row>
    <row r="33" spans="1:8" ht="12.75">
      <c r="A33" s="50"/>
      <c r="B33" s="46"/>
      <c r="C33" s="45"/>
      <c r="D33" s="39"/>
      <c r="E33" s="10"/>
      <c r="F33" s="43"/>
      <c r="G33" s="43"/>
      <c r="H33" s="40"/>
    </row>
    <row r="34" spans="1:8" ht="12.75">
      <c r="A34" s="50"/>
      <c r="B34" s="46"/>
      <c r="C34" s="45"/>
      <c r="D34" s="47"/>
      <c r="E34" s="10"/>
      <c r="F34" s="43"/>
      <c r="G34" s="43"/>
      <c r="H34" s="40"/>
    </row>
    <row r="35" spans="1:8" ht="12.75">
      <c r="A35" s="33"/>
      <c r="B35" s="33"/>
      <c r="C35" s="19"/>
      <c r="D35" s="39"/>
      <c r="E35" s="42"/>
      <c r="F35" s="43"/>
      <c r="G35" s="43"/>
      <c r="H35" s="44"/>
    </row>
    <row r="36" spans="1:4" ht="12.75">
      <c r="A36" s="13"/>
      <c r="B36" s="13"/>
      <c r="C36" s="19"/>
      <c r="D36" s="9"/>
    </row>
    <row r="37" spans="1:8" ht="12.75">
      <c r="A37" s="1" t="s">
        <v>29</v>
      </c>
      <c r="C37" s="1"/>
      <c r="E37" s="9"/>
      <c r="H37" s="36"/>
    </row>
    <row r="38" spans="1:8" ht="12.75">
      <c r="A38" s="41">
        <v>43562</v>
      </c>
      <c r="B38" s="45" t="s">
        <v>14</v>
      </c>
      <c r="C38" s="19"/>
      <c r="D38" s="19"/>
      <c r="E38" s="38">
        <v>8308</v>
      </c>
      <c r="H38" s="40" t="s">
        <v>17</v>
      </c>
    </row>
    <row r="39" spans="1:8" ht="12.75">
      <c r="A39" s="35">
        <v>43220</v>
      </c>
      <c r="B39" s="45" t="s">
        <v>15</v>
      </c>
      <c r="C39" s="19"/>
      <c r="D39" s="19"/>
      <c r="E39" s="38">
        <v>0.13</v>
      </c>
      <c r="H39" s="40" t="s">
        <v>16</v>
      </c>
    </row>
    <row r="40" spans="1:8" ht="12.75">
      <c r="A40" s="35"/>
      <c r="B40" s="45"/>
      <c r="C40" s="19"/>
      <c r="D40" s="19"/>
      <c r="E40" s="38"/>
      <c r="H40" s="40"/>
    </row>
    <row r="41" spans="1:8" ht="12.75">
      <c r="A41" s="50"/>
      <c r="B41" s="45"/>
      <c r="C41" s="14"/>
      <c r="D41" s="14"/>
      <c r="E41" s="38"/>
      <c r="H41" s="40"/>
    </row>
    <row r="42" spans="1:8" ht="12.75">
      <c r="A42" s="50"/>
      <c r="B42" s="45"/>
      <c r="C42" s="14"/>
      <c r="D42" s="14"/>
      <c r="E42" s="38"/>
      <c r="H42" s="40"/>
    </row>
    <row r="43" spans="1:8" ht="12.75">
      <c r="A43" s="50"/>
      <c r="B43" s="45"/>
      <c r="C43" s="14"/>
      <c r="D43" s="14"/>
      <c r="E43" s="38"/>
      <c r="H43" s="40"/>
    </row>
    <row r="44" spans="1:8" ht="12.75">
      <c r="A44" s="50"/>
      <c r="B44" s="45"/>
      <c r="C44" s="14"/>
      <c r="D44" s="14"/>
      <c r="E44" s="38"/>
      <c r="H44" s="40"/>
    </row>
    <row r="45" spans="1:9" ht="12.75">
      <c r="A45" s="50"/>
      <c r="B45" s="45"/>
      <c r="C45" s="14"/>
      <c r="D45" s="14"/>
      <c r="E45" s="38"/>
      <c r="H45" s="40"/>
      <c r="I45" s="5"/>
    </row>
    <row r="46" spans="1:8" ht="12.75">
      <c r="A46" s="50"/>
      <c r="B46" s="45"/>
      <c r="C46" s="14"/>
      <c r="D46" s="14"/>
      <c r="E46" s="38"/>
      <c r="H46" s="40"/>
    </row>
    <row r="47" spans="1:8" ht="12.75">
      <c r="A47" s="50"/>
      <c r="B47" s="45"/>
      <c r="C47" s="14"/>
      <c r="D47" s="14"/>
      <c r="E47" s="38"/>
      <c r="H47" s="40"/>
    </row>
    <row r="48" spans="1:8" ht="12.75">
      <c r="A48" s="50"/>
      <c r="B48" s="45"/>
      <c r="C48" s="14"/>
      <c r="D48" s="14"/>
      <c r="E48" s="38"/>
      <c r="H48" s="40"/>
    </row>
    <row r="49" spans="1:8" ht="12.75">
      <c r="A49" s="50"/>
      <c r="B49" s="45"/>
      <c r="C49" s="14"/>
      <c r="D49" s="14"/>
      <c r="E49" s="38"/>
      <c r="H49" s="40"/>
    </row>
    <row r="50" spans="1:8" ht="12.75">
      <c r="A50" s="50"/>
      <c r="B50" s="45"/>
      <c r="C50" s="14"/>
      <c r="D50" s="14"/>
      <c r="E50" s="38"/>
      <c r="H50" s="40"/>
    </row>
    <row r="51" spans="1:8" ht="12.75">
      <c r="A51" s="50"/>
      <c r="B51" s="45"/>
      <c r="C51" s="14"/>
      <c r="D51" s="14"/>
      <c r="E51" s="38"/>
      <c r="H51" s="40"/>
    </row>
    <row r="52" spans="2:8" ht="12.75">
      <c r="B52" s="1"/>
      <c r="C52" s="1"/>
      <c r="H52" s="20"/>
    </row>
    <row r="53" spans="1:9" ht="12.75">
      <c r="A53" s="10" t="s">
        <v>5</v>
      </c>
      <c r="D53" s="4">
        <f>E53*-1</f>
        <v>2208.2499999999995</v>
      </c>
      <c r="E53" s="12">
        <f>SUM(D13:D36)*-1</f>
        <v>-2208.2499999999995</v>
      </c>
      <c r="I53" s="5"/>
    </row>
    <row r="55" spans="1:12" ht="12.75">
      <c r="A55" s="1" t="s">
        <v>28</v>
      </c>
      <c r="C55" s="1"/>
      <c r="D55" s="5">
        <f>D9+E53+D53</f>
        <v>500</v>
      </c>
      <c r="E55" s="8">
        <f>SUM(E9:E53)</f>
        <v>16940.7</v>
      </c>
      <c r="F55" s="5"/>
      <c r="G55" s="5">
        <f>D55+E55</f>
        <v>17440.7</v>
      </c>
      <c r="H55" s="18"/>
      <c r="I55" s="5"/>
      <c r="J55" s="53"/>
      <c r="L55" s="12"/>
    </row>
    <row r="56" ht="12.75">
      <c r="J56" s="45"/>
    </row>
    <row r="57" spans="1:4" ht="12.75">
      <c r="A57" s="1" t="s">
        <v>6</v>
      </c>
      <c r="C57" s="1"/>
      <c r="D57" s="10"/>
    </row>
    <row r="58" spans="3:4" ht="12.75">
      <c r="C58" s="1"/>
      <c r="D58" s="10"/>
    </row>
    <row r="59" spans="1:10" ht="12.75">
      <c r="A59" s="50">
        <v>44314</v>
      </c>
      <c r="B59" s="45" t="s">
        <v>22</v>
      </c>
      <c r="C59" s="45"/>
      <c r="D59" s="10"/>
      <c r="E59" s="62">
        <v>178.35</v>
      </c>
      <c r="F59" s="43"/>
      <c r="G59" s="43"/>
      <c r="H59" s="67"/>
      <c r="J59" s="60"/>
    </row>
    <row r="60" spans="1:11" ht="12.75">
      <c r="A60" s="50">
        <v>44314</v>
      </c>
      <c r="B60" s="46" t="s">
        <v>24</v>
      </c>
      <c r="D60" s="10"/>
      <c r="E60" s="47">
        <v>355.44</v>
      </c>
      <c r="F60" s="43"/>
      <c r="G60" s="43"/>
      <c r="H60" s="40"/>
      <c r="I60" s="22"/>
      <c r="J60" s="59"/>
      <c r="K60" s="58"/>
    </row>
    <row r="61" spans="1:10" ht="12.75">
      <c r="A61" s="50">
        <v>44314</v>
      </c>
      <c r="B61" s="46" t="s">
        <v>26</v>
      </c>
      <c r="D61" s="10"/>
      <c r="E61" s="47">
        <v>881.08</v>
      </c>
      <c r="F61" s="43"/>
      <c r="G61" s="43"/>
      <c r="H61" s="40"/>
      <c r="J61" s="59"/>
    </row>
    <row r="62" spans="1:10" ht="12.75">
      <c r="A62" s="66"/>
      <c r="B62" s="46"/>
      <c r="D62" s="10"/>
      <c r="E62" s="47"/>
      <c r="F62" s="43"/>
      <c r="G62" s="43"/>
      <c r="H62" s="40"/>
      <c r="J62" s="59"/>
    </row>
    <row r="63" spans="1:10" ht="12.75">
      <c r="A63" s="66"/>
      <c r="B63" s="46"/>
      <c r="D63" s="10"/>
      <c r="E63" s="47"/>
      <c r="F63" s="43"/>
      <c r="G63" s="43"/>
      <c r="H63" s="40"/>
      <c r="J63" s="59"/>
    </row>
    <row r="64" spans="1:10" ht="12.75">
      <c r="A64" s="65"/>
      <c r="B64" s="46"/>
      <c r="D64" s="10"/>
      <c r="E64" s="47"/>
      <c r="F64" s="43"/>
      <c r="G64" s="43"/>
      <c r="H64" s="40"/>
      <c r="J64" s="59"/>
    </row>
    <row r="65" spans="8:11" ht="12.75">
      <c r="H65" s="17"/>
      <c r="J65" s="59"/>
      <c r="K65" s="11"/>
    </row>
    <row r="66" spans="2:10" ht="18">
      <c r="B66" s="1" t="s">
        <v>21</v>
      </c>
      <c r="C66" s="1"/>
      <c r="D66" s="5">
        <f>SUM(D55:D59)</f>
        <v>500</v>
      </c>
      <c r="E66" s="5">
        <f>SUM(E55:E65)</f>
        <v>18355.57</v>
      </c>
      <c r="F66" s="5"/>
      <c r="G66" s="5">
        <f>SUM(D66:E66)</f>
        <v>18855.57</v>
      </c>
      <c r="H66" s="18"/>
      <c r="I66" s="23"/>
      <c r="J66" s="59"/>
    </row>
    <row r="67" ht="12.75">
      <c r="J67" s="59"/>
    </row>
    <row r="68" spans="2:10" ht="12.75">
      <c r="B68" s="1" t="s">
        <v>7</v>
      </c>
      <c r="H68" s="18"/>
      <c r="J68" s="59"/>
    </row>
    <row r="69" spans="1:11" ht="12.75">
      <c r="A69" s="35"/>
      <c r="B69" s="21"/>
      <c r="C69" s="21"/>
      <c r="D69" s="21"/>
      <c r="E69" s="21"/>
      <c r="K69" s="45"/>
    </row>
  </sheetData>
  <sheetProtection/>
  <printOptions horizontalCentered="1"/>
  <pageMargins left="0.748031496062992" right="0.748031496062992" top="0.59" bottom="0.78" header="0.511811023622047" footer="0.511811023622047"/>
  <pageSetup fitToHeight="1" fitToWidth="1" orientation="portrait" paperSize="9" scale="70" r:id="rId3"/>
  <headerFooter alignWithMargins="0">
    <oddFooter>&amp;L&amp;8&amp;F [&amp;A]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="75" zoomScaleNormal="75" zoomScalePageLayoutView="0" workbookViewId="0" topLeftCell="A1">
      <selection activeCell="B6" sqref="B6"/>
    </sheetView>
  </sheetViews>
  <sheetFormatPr defaultColWidth="9.33203125" defaultRowHeight="12.75"/>
  <cols>
    <col min="1" max="1" width="11.66015625" style="19" customWidth="1"/>
    <col min="2" max="2" width="41.83203125" style="24" customWidth="1"/>
    <col min="3" max="3" width="9.33203125" style="26" customWidth="1"/>
    <col min="4" max="4" width="10.66015625" style="26" bestFit="1" customWidth="1"/>
    <col min="5" max="5" width="9.33203125" style="26" customWidth="1"/>
    <col min="6" max="6" width="11.83203125" style="26" customWidth="1"/>
    <col min="7" max="16384" width="9.33203125" style="19" customWidth="1"/>
  </cols>
  <sheetData>
    <row r="1" ht="20.25">
      <c r="C1" s="25" t="str">
        <f>'Parish Council'!D1</f>
        <v>ASPLEY HEATH PARISH COUNCIL</v>
      </c>
    </row>
    <row r="2" ht="20.25">
      <c r="C2" s="25">
        <f>'Parish Council'!D2</f>
        <v>44342</v>
      </c>
    </row>
    <row r="3" ht="20.25">
      <c r="C3" s="25" t="str">
        <f>'Parish Council'!D3</f>
        <v>REPORT OF THE FINANCE COMMITTEE</v>
      </c>
    </row>
    <row r="4" ht="12.75"/>
    <row r="5" ht="12.75"/>
    <row r="6" ht="12.75"/>
    <row r="7" spans="1:6" ht="12.75">
      <c r="A7" s="27" t="s">
        <v>0</v>
      </c>
      <c r="C7" s="28" t="s">
        <v>1</v>
      </c>
      <c r="D7" s="28" t="s">
        <v>2</v>
      </c>
      <c r="E7" s="28"/>
      <c r="F7" s="28" t="s">
        <v>3</v>
      </c>
    </row>
    <row r="8" spans="1:6" ht="12.75">
      <c r="A8" s="27"/>
      <c r="C8" s="29" t="s">
        <v>4</v>
      </c>
      <c r="D8" s="29" t="s">
        <v>4</v>
      </c>
      <c r="E8" s="29"/>
      <c r="F8" s="29" t="s">
        <v>4</v>
      </c>
    </row>
    <row r="9" spans="1:6" ht="12.75">
      <c r="A9" s="24" t="str">
        <f>Financial_Position_as_at</f>
        <v>Financial Position as at 1 April 2021</v>
      </c>
      <c r="C9" s="26">
        <v>75.98</v>
      </c>
      <c r="D9" s="26">
        <f>2466.7+700+0.87+0.39</f>
        <v>3167.9599999999996</v>
      </c>
      <c r="F9" s="26">
        <f>D9+C9</f>
        <v>3243.9399999999996</v>
      </c>
    </row>
    <row r="10" spans="1:6" ht="12.75">
      <c r="A10" s="27"/>
      <c r="C10" s="30"/>
      <c r="D10" s="30"/>
      <c r="E10" s="30"/>
      <c r="F10" s="30"/>
    </row>
    <row r="11" spans="1:6" ht="12.75">
      <c r="A11" s="24" t="str">
        <f>Payments_since</f>
        <v>Payments since 1 April 2021</v>
      </c>
      <c r="C11" s="26">
        <v>0</v>
      </c>
      <c r="D11" s="26">
        <v>0</v>
      </c>
      <c r="F11" s="26">
        <f>SUM(C11:E11)</f>
        <v>0</v>
      </c>
    </row>
    <row r="12" ht="12.75">
      <c r="A12" s="27"/>
    </row>
    <row r="13" ht="12.75">
      <c r="A13" s="24" t="str">
        <f>Receipts_since</f>
        <v>Receipts since 1 April 2021</v>
      </c>
    </row>
    <row r="14" spans="1:6" s="32" customFormat="1" ht="12.75">
      <c r="A14" s="33"/>
      <c r="B14" s="24"/>
      <c r="C14" s="19"/>
      <c r="D14" s="31"/>
      <c r="E14" s="31"/>
      <c r="F14" s="26"/>
    </row>
    <row r="15" spans="1:4" ht="12.75">
      <c r="A15" s="33"/>
      <c r="C15" s="19"/>
      <c r="D15" s="31"/>
    </row>
    <row r="16" spans="1:4" ht="12.75">
      <c r="A16" s="33"/>
      <c r="C16" s="19"/>
      <c r="D16" s="31"/>
    </row>
    <row r="17" ht="12.75"/>
    <row r="18" spans="1:6" ht="12.75">
      <c r="A18" s="24" t="str">
        <f>Financial_Position_at_2</f>
        <v>Financial Position at 5 May 2021</v>
      </c>
      <c r="C18" s="26">
        <f>C9-C11+C14</f>
        <v>75.98</v>
      </c>
      <c r="D18" s="26">
        <f>D9-D11+D14+D16+D15</f>
        <v>3167.9599999999996</v>
      </c>
      <c r="F18" s="26">
        <f>SUM(C18:E18)</f>
        <v>3243.9399999999996</v>
      </c>
    </row>
    <row r="19" spans="3:6" ht="12.75">
      <c r="C19" s="30"/>
      <c r="D19" s="30"/>
      <c r="E19" s="30"/>
      <c r="F19" s="30"/>
    </row>
    <row r="20" spans="2:6" ht="12.75">
      <c r="B20" s="19" t="s">
        <v>13</v>
      </c>
      <c r="C20" s="26">
        <v>75.98</v>
      </c>
      <c r="D20" s="26">
        <v>3167.96</v>
      </c>
      <c r="F20" s="26">
        <f>D20+C20</f>
        <v>3243.94</v>
      </c>
    </row>
    <row r="21" ht="12.75">
      <c r="B21" s="24" t="s">
        <v>11</v>
      </c>
    </row>
    <row r="22" ht="12.75">
      <c r="B22" s="27" t="s">
        <v>12</v>
      </c>
    </row>
    <row r="23" ht="12.75">
      <c r="B23" s="21"/>
    </row>
  </sheetData>
  <sheetProtection/>
  <printOptions/>
  <pageMargins left="0.748031496062992" right="0.748031496062992" top="0.63" bottom="0.78" header="0.511811023622047" footer="0.511811023622047"/>
  <pageSetup fitToHeight="1" fitToWidth="1" horizontalDpi="300" verticalDpi="300" orientation="portrait" paperSize="9" r:id="rId3"/>
  <headerFooter alignWithMargins="0">
    <oddFooter>&amp;L&amp;8&amp;F [&amp;A]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44" sqref="D44:D46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Sinden</dc:creator>
  <cp:keywords/>
  <dc:description/>
  <cp:lastModifiedBy>denis</cp:lastModifiedBy>
  <cp:lastPrinted>2020-05-26T11:42:18Z</cp:lastPrinted>
  <dcterms:created xsi:type="dcterms:W3CDTF">1999-08-31T21:04:59Z</dcterms:created>
  <dcterms:modified xsi:type="dcterms:W3CDTF">2021-07-03T17:02:29Z</dcterms:modified>
  <cp:category/>
  <cp:version/>
  <cp:contentType/>
  <cp:contentStatus/>
</cp:coreProperties>
</file>